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BAS-Listed\Matching Maximize Solution Public Company Limited\Matching Maximize Sol PCL(MMS)_Sep Q3'25\"/>
    </mc:Choice>
  </mc:AlternateContent>
  <xr:revisionPtr revIDLastSave="0" documentId="13_ncr:1_{9EF5C63D-DC6E-4698-9608-D131530F7F01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2-4 " sheetId="16" r:id="rId1"/>
    <sheet name="5 (3M)" sheetId="26" r:id="rId2"/>
    <sheet name="6 (9M)" sheetId="27" r:id="rId3"/>
    <sheet name="7" sheetId="28" r:id="rId4"/>
    <sheet name="8" sheetId="29" r:id="rId5"/>
    <sheet name="9-10" sheetId="3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26" l="1"/>
  <c r="E29" i="30"/>
  <c r="L23" i="29"/>
  <c r="L20" i="29"/>
  <c r="H18" i="29" l="1"/>
  <c r="L16" i="29"/>
  <c r="L14" i="29"/>
  <c r="L17" i="28"/>
  <c r="L15" i="28"/>
  <c r="P15" i="28" s="1"/>
  <c r="L24" i="28" l="1"/>
  <c r="P24" i="28" s="1"/>
  <c r="L21" i="28"/>
  <c r="P21" i="28" s="1"/>
  <c r="F120" i="16"/>
  <c r="P26" i="28" l="1"/>
  <c r="E71" i="30"/>
  <c r="H25" i="29"/>
  <c r="F25" i="29"/>
  <c r="D25" i="29"/>
  <c r="F26" i="28"/>
  <c r="H26" i="28"/>
  <c r="J26" i="28"/>
  <c r="L26" i="28"/>
  <c r="N26" i="28"/>
  <c r="D26" i="28"/>
  <c r="J70" i="16"/>
  <c r="L70" i="16"/>
  <c r="H70" i="16"/>
  <c r="F70" i="16"/>
  <c r="J16" i="27" l="1"/>
  <c r="J23" i="27"/>
  <c r="F16" i="27"/>
  <c r="F23" i="27"/>
  <c r="K80" i="30"/>
  <c r="K71" i="30"/>
  <c r="K29" i="30"/>
  <c r="K40" i="30" s="1"/>
  <c r="K45" i="30" s="1"/>
  <c r="G80" i="30"/>
  <c r="G71" i="30"/>
  <c r="G29" i="30"/>
  <c r="G40" i="30" s="1"/>
  <c r="G45" i="30" s="1"/>
  <c r="L12" i="28"/>
  <c r="P12" i="28" s="1"/>
  <c r="J16" i="26"/>
  <c r="J23" i="26"/>
  <c r="F16" i="26"/>
  <c r="F23" i="26"/>
  <c r="I80" i="30"/>
  <c r="I71" i="30"/>
  <c r="I29" i="30"/>
  <c r="I40" i="30" s="1"/>
  <c r="I45" i="30" s="1"/>
  <c r="E80" i="30"/>
  <c r="E40" i="30"/>
  <c r="E45" i="30" s="1"/>
  <c r="A3" i="30"/>
  <c r="A52" i="30" s="1"/>
  <c r="H16" i="27"/>
  <c r="H23" i="27"/>
  <c r="L25" i="29"/>
  <c r="J25" i="29"/>
  <c r="L11" i="29"/>
  <c r="F18" i="29"/>
  <c r="D18" i="29"/>
  <c r="A3" i="28"/>
  <c r="A3" i="29" s="1"/>
  <c r="D16" i="27"/>
  <c r="D23" i="27"/>
  <c r="N19" i="28"/>
  <c r="H19" i="28"/>
  <c r="F19" i="28"/>
  <c r="D19" i="28"/>
  <c r="H16" i="26"/>
  <c r="H23" i="26"/>
  <c r="D23" i="26"/>
  <c r="F38" i="16"/>
  <c r="H24" i="16"/>
  <c r="A140" i="16"/>
  <c r="A57" i="26" s="1"/>
  <c r="A29" i="28" s="1"/>
  <c r="A30" i="29" s="1"/>
  <c r="A99" i="30" s="1"/>
  <c r="A49" i="30" s="1"/>
  <c r="J24" i="16"/>
  <c r="L38" i="16"/>
  <c r="J38" i="16"/>
  <c r="H38" i="16"/>
  <c r="F24" i="16"/>
  <c r="L24" i="16"/>
  <c r="L120" i="16"/>
  <c r="L123" i="16"/>
  <c r="J120" i="16"/>
  <c r="J123" i="16" s="1"/>
  <c r="H120" i="16"/>
  <c r="H123" i="16" s="1"/>
  <c r="F123" i="16"/>
  <c r="A97" i="16"/>
  <c r="A94" i="16"/>
  <c r="L78" i="16"/>
  <c r="L80" i="16" s="1"/>
  <c r="J78" i="16"/>
  <c r="J80" i="16" s="1"/>
  <c r="H78" i="16"/>
  <c r="F78" i="16"/>
  <c r="H80" i="16"/>
  <c r="A50" i="16"/>
  <c r="A48" i="16"/>
  <c r="A95" i="16" s="1"/>
  <c r="H25" i="26" l="1"/>
  <c r="H34" i="26" s="1"/>
  <c r="H37" i="26" s="1"/>
  <c r="H41" i="26" s="1"/>
  <c r="H47" i="26" s="1"/>
  <c r="F25" i="27"/>
  <c r="F35" i="27" s="1"/>
  <c r="F38" i="27" s="1"/>
  <c r="F42" i="27" s="1"/>
  <c r="F48" i="27" s="1"/>
  <c r="F25" i="26"/>
  <c r="F34" i="26" s="1"/>
  <c r="F37" i="26" s="1"/>
  <c r="F41" i="26" s="1"/>
  <c r="F47" i="26" s="1"/>
  <c r="J25" i="26"/>
  <c r="J34" i="26" s="1"/>
  <c r="J37" i="26" s="1"/>
  <c r="J41" i="26" s="1"/>
  <c r="J47" i="26" s="1"/>
  <c r="L125" i="16"/>
  <c r="J40" i="16"/>
  <c r="H125" i="16"/>
  <c r="L40" i="16"/>
  <c r="H40" i="16"/>
  <c r="J25" i="27"/>
  <c r="J35" i="27" s="1"/>
  <c r="J38" i="27" s="1"/>
  <c r="J42" i="27" s="1"/>
  <c r="H25" i="27"/>
  <c r="D25" i="27"/>
  <c r="D25" i="26"/>
  <c r="D34" i="26" s="1"/>
  <c r="D37" i="26" s="1"/>
  <c r="D41" i="26" s="1"/>
  <c r="D47" i="26" s="1"/>
  <c r="J125" i="16"/>
  <c r="F80" i="16"/>
  <c r="F125" i="16" s="1"/>
  <c r="F40" i="16"/>
  <c r="A57" i="27"/>
  <c r="I82" i="30"/>
  <c r="I85" i="30" s="1"/>
  <c r="K82" i="30"/>
  <c r="K85" i="30" s="1"/>
  <c r="E82" i="30"/>
  <c r="E85" i="30" s="1"/>
  <c r="G82" i="30"/>
  <c r="G85" i="30" s="1"/>
  <c r="J18" i="29" l="1"/>
  <c r="D35" i="27"/>
  <c r="D38" i="27" s="1"/>
  <c r="D42" i="27" s="1"/>
  <c r="D48" i="27" s="1"/>
  <c r="J48" i="27"/>
  <c r="H35" i="27"/>
  <c r="H38" i="27" s="1"/>
  <c r="H42" i="27" s="1"/>
  <c r="H48" i="27" s="1"/>
  <c r="L18" i="29" l="1"/>
  <c r="J19" i="28"/>
  <c r="L19" i="28"/>
  <c r="P17" i="28"/>
  <c r="P19" i="28" s="1"/>
</calcChain>
</file>

<file path=xl/sharedStrings.xml><?xml version="1.0" encoding="utf-8"?>
<sst xmlns="http://schemas.openxmlformats.org/spreadsheetml/2006/main" count="343" uniqueCount="182">
  <si>
    <t>บริษัท แม็ทชิ่ง แม็กซิไมซ์ โซลูชั่น จำกัด (มหาชน)</t>
  </si>
  <si>
    <t>งบฐานะการเงิน</t>
  </si>
  <si>
    <t>หน่วย : พันบาท</t>
  </si>
  <si>
    <t>ข้อมูลทางการเงินรวม</t>
  </si>
  <si>
    <t>ข้อมูลทางการเงินเฉพาะกิจการ</t>
  </si>
  <si>
    <t>(ยังไม่ได้ตรวจสอบ)</t>
  </si>
  <si>
    <t>(ตรวจสอบแล้ว)</t>
  </si>
  <si>
    <t xml:space="preserve">31 ธันวาคม </t>
  </si>
  <si>
    <t>หมายเหตุ</t>
  </si>
  <si>
    <t>พ.ศ. 2568</t>
  </si>
  <si>
    <t>พ.ศ. 2567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</si>
  <si>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</si>
  <si>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</si>
  <si>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</si>
  <si>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สินทรัพย์ทางการเงินที่วัดมูลค่าด้วย</t>
  </si>
  <si>
    <t>มูลค่ายุติธรรมผ่านกำไรหรือขาดทุน</t>
  </si>
  <si>
    <t>ลูกหนี้การค้าและลูกหนี้หมุนเวียนอื่น - สุทธิ</t>
  </si>
  <si>
    <t>เงินให้กู้ยืมระยะสั้นแก่บริษัทย่อย - สุทธิ</t>
  </si>
  <si>
    <t xml:space="preserve">สินค้าคงเหลือ </t>
  </si>
  <si>
    <t>สินทรัพย์ภาษีเงินได้ส่วนที่หมุนเวียน - สุทธิ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</si>
  <si>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</si>
  <si>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</si>
  <si>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</si>
  <si>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</si>
  <si>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ที่ดิน อาคารและอุปกรณ์</t>
  </si>
  <si>
    <t>สินทรัพย์สิทธิการใช้</t>
  </si>
  <si>
    <t>สินทรัพย์ไม่มีตัวตน</t>
  </si>
  <si>
    <t>สินทรัพย์ภาษีเงินได้ส่วนที่ไม่หมุนเวียน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</si>
  <si>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</si>
  <si>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</si>
  <si>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</si>
  <si>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____________________________________       กรรมการ  ___________________________________________</t>
  </si>
  <si>
    <t>หมายเหตุประกอบข้อมูลทางการเงินระหว่างกาลแบบย่อเป็นส่วนหนึ่งของข้อมูลทางการเงินระหว่างกาลนี้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</si>
  <si>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</si>
  <si>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</si>
  <si>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 xml:space="preserve">เจ้าหนี้การค้าและเจ้าหนี้หมุนเวียนอื่น </t>
  </si>
  <si>
    <t>เงินกู้ยืมระยะยาวจากกิจการที่เกี่ยวข้องกัน</t>
  </si>
  <si>
    <t>ส่วนที่ถึงกำหนดชำระภายในหนึ่งปี</t>
  </si>
  <si>
    <t>หนี้สินตามสัญญาเช่า</t>
  </si>
  <si>
    <t xml:space="preserve">ส่วนที่ถึงกำหนดชำระภายในหนึ่งปี 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</si>
  <si>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</si>
  <si>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</si>
  <si>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</si>
  <si>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</si>
  <si>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</si>
  <si>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</si>
  <si>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</si>
  <si>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</si>
  <si>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</si>
  <si>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 xml:space="preserve">หุ้นสามัญ จำนวน 781.63 ล้านหุ้น </t>
  </si>
  <si>
    <t xml:space="preserve">   มูลค่าที่ตราไว้หุ้นละ 1 บาท</t>
  </si>
  <si>
    <t>ทุนที่ออกและชำระแล้ว</t>
  </si>
  <si>
    <t>หุ้นสามัญ จำนวน 781.63 ล้านหุ้น</t>
  </si>
  <si>
    <t xml:space="preserve">   จ่ายชำระแล้วหุ้นละ 1 บาท</t>
  </si>
  <si>
    <t>ส่วนเกินมูลค่าหุ้น</t>
  </si>
  <si>
    <t>ยังไม่จัดสรร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</si>
  <si>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</si>
  <si>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</si>
  <si>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</si>
  <si>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</si>
  <si>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</si>
  <si>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รายได้</t>
  </si>
  <si>
    <t>รายได้จากการให้บริการ</t>
  </si>
  <si>
    <t>รายได้จากการขาย</t>
  </si>
  <si>
    <t>รายได้เงินอุดหนุนจากรัฐบาล</t>
  </si>
  <si>
    <t>รวมรายได้</t>
  </si>
  <si>
    <t>ต้นทุนขายและการให้บริการ</t>
  </si>
  <si>
    <t>ต้นทุนการให้บริการ</t>
  </si>
  <si>
    <t>ต้นทุนขาย</t>
  </si>
  <si>
    <t>รวมต้นทุนขายและการให้บริการ</t>
  </si>
  <si>
    <t>รายได้อื่น</t>
  </si>
  <si>
    <t>ค่าใช้จ่ายในการขายและการให้บริการ</t>
  </si>
  <si>
    <t>ค่าใช้จ่ายในการบริหาร</t>
  </si>
  <si>
    <t>ต้นทุนทางการเงิน</t>
  </si>
  <si>
    <t>กำไร(ขาดทุน)เบ็ดเสร็จอื่น</t>
  </si>
  <si>
    <t>การแบ่งปันกำไร(ขาดทุน)เบ็ดเสร็จรวม</t>
  </si>
  <si>
    <t xml:space="preserve">กำไร(ขาดทุน)ต่อหุ้น </t>
  </si>
  <si>
    <t>กำไร(ขาดทุน)ต่อหุ้นขั้นพื้นฐาน (บาท)</t>
  </si>
  <si>
    <t xml:space="preserve">งบการเปลี่ยนแปลงส่วนของเจ้าของ </t>
  </si>
  <si>
    <t>ข้อมูลทางการเงินรวม (ยังไม่ได้ตรวจสอบ)</t>
  </si>
  <si>
    <t>ส่วนของผู้เป็นเจ้าของของบริษัทใหญ่</t>
  </si>
  <si>
    <t>กำไร(ขาดทุน)สะสม</t>
  </si>
  <si>
    <t>ทุนที่ออก</t>
  </si>
  <si>
    <t>ส่วนเกิน</t>
  </si>
  <si>
    <t xml:space="preserve">จัดสรรแล้ว - </t>
  </si>
  <si>
    <t>รวมส่วนของผู้เป็นเจ้าของ</t>
  </si>
  <si>
    <t>ส่วนได้เสียที่ไม่มี</t>
  </si>
  <si>
    <t>รวม</t>
  </si>
  <si>
    <t>และชำระแล้ว</t>
  </si>
  <si>
    <t>มูลค่าหุ้น</t>
  </si>
  <si>
    <t>สำรองตามกฎหมาย</t>
  </si>
  <si>
    <t>ยังไม่ได้จัดสรร</t>
  </si>
  <si>
    <t>ของบริษัทใหญ่</t>
  </si>
  <si>
    <t>อำนาจควบคุม</t>
  </si>
  <si>
    <t>ยอดยกมา ณ วันที่ 1 มกราคม พ.ศ. 2567</t>
  </si>
  <si>
    <t>การเปลี่ยนแปลงในส่วนของเจ้าของสำหรับรอบระยะเวลา</t>
  </si>
  <si>
    <t>กำไรเบ็ดเสร็จรวมสำหรับรอบระยะเวลา</t>
  </si>
  <si>
    <t>ยอดยกมา ณ วันที่ 1 มกราคม พ.ศ. 2568</t>
  </si>
  <si>
    <t>ขาดทุนเบ็ดเสร็จรวมสำหรับรอบระยะเวลา</t>
  </si>
  <si>
    <t>งบการเปลี่ยนแปลงส่วนของเจ้าของ</t>
  </si>
  <si>
    <t>ข้อมูลการเงินเฉพาะกิจการ (ยังไม่ได้ตรวจสอบ)</t>
  </si>
  <si>
    <t xml:space="preserve">งบกระแสเงินสด </t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</si>
  <si>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</si>
  <si>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</si>
  <si>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</si>
  <si>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ค่าใช้จ่ายผลประโยชน์พนักงาน</t>
  </si>
  <si>
    <t>การเปลี่ยนแปลงของเงินทุนหมุนเวียน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</si>
  <si>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</si>
  <si>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</si>
  <si>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</si>
  <si>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เจ้าหนี้การค้าและเจ้าหนี้หมุนเวียนอื่น</t>
  </si>
  <si>
    <t>-  หนี้สินหมุนเวียนอื่น</t>
  </si>
  <si>
    <t>กระแสเงินสดได้มาจาก(ใช้ไปใน)กิจกรรมดำเนินงาน</t>
  </si>
  <si>
    <t>รับดอกเบี้ย</t>
  </si>
  <si>
    <t>จ่ายดอกเบี้ย</t>
  </si>
  <si>
    <t>จ่ายภาษีเงินได้</t>
  </si>
  <si>
    <t>เงินสดสุทธิได้มาจาก(ใช้ไปใน)กิจกรรมดำเนินงาน</t>
  </si>
  <si>
    <t>กระแสเงินสดจากกิจกรรมลงทุน</t>
  </si>
  <si>
    <t>เงินสดจ่ายเพื่อให้กู้ยืมระยะสั้นแก่บริษัทย่อย</t>
  </si>
  <si>
    <t>เงินสดรับชำระคืนเงินให้กู้ยืมระยะสั้นจากบริษัทย่อย</t>
  </si>
  <si>
    <t>เงินสดจ่ายเพื่อซื้อสินทรัพย์ทางการเงินที่วัดมูลค่าด้วย</t>
  </si>
  <si>
    <t>เงินสดจ่ายซื้อสินทรัพย์ไม่มีตัวตน</t>
  </si>
  <si>
    <t>เงินสดรับจากการจำหน่ายที่ดิน อาคารและอุปกรณ์</t>
  </si>
  <si>
    <t>ดอกเบี้ยรับจากเงินให้กู้ยืมระยะสั้นแก่บริษัทย่อย</t>
  </si>
  <si>
    <t>เงินสดสุทธิ(ใช้ไปใน)ได้มาจากกิจกรรมลงทุน</t>
  </si>
  <si>
    <t>กระแสเงินสดจากกิจกรรมจัดหาเงิน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</si>
  <si>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</si>
  <si>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</si>
  <si>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ข้อมูลเพิ่มเติมกระแสเงินสด</t>
  </si>
  <si>
    <t>รายการที่ไม่ใช่เงินสดที่มีสาระสำคัญ มีดังนี้</t>
  </si>
  <si>
    <t>การเพิ่มขึ้นของสินทรัพย์สิทธิการใช้จากสัญญาเช่า</t>
  </si>
  <si>
    <t>ขาดทุนจากการลดทุนของบริษัทย่อย</t>
  </si>
  <si>
    <t xml:space="preserve">   ส่วนที่เป็นของผู้เป็นเจ้าของของบริษัทใหญ่</t>
  </si>
  <si>
    <t xml:space="preserve">   ส่วนที่เป็นของส่วนได้เสียที่ไม่มีอำนาจควบคุม</t>
  </si>
  <si>
    <t>ขาดทุนจากการตัดจำหน่ายที่ดิน อาคารและอุปกรณ์</t>
  </si>
  <si>
    <t>กระแสเงินสดก่อนการเปลี่ยนแปลงของเงินทุนหมุนเวียน</t>
  </si>
  <si>
    <t>กลับรายการ(ขาดทุน)จากค่าเผื่อผลขาดทุน</t>
  </si>
  <si>
    <t xml:space="preserve">   ด้านเครดิตที่คาดว่าจะเกิดขึ้น</t>
  </si>
  <si>
    <t>กำไร(ขาดทุน)เบ็ดเสร็จรวมสำหรับ</t>
  </si>
  <si>
    <t xml:space="preserve">    รอบระยะเวลา - สุทธิจากภาษี</t>
  </si>
  <si>
    <t>กำไร(ขาดทุน)ขั้นต้น</t>
  </si>
  <si>
    <t>(กลับรายการ)ผลขาดทุนด้านเครดิตที่คาดว่า</t>
  </si>
  <si>
    <t xml:space="preserve">   จะเกิดขึ้นของลูกหนี้การค้า</t>
  </si>
  <si>
    <t>ค่าเผื่อสินทรัพย์ภาษีเงินได้</t>
  </si>
  <si>
    <t>กำไรจากการจำหน่ายที่ดิน อาคารและอุปกรณ์</t>
  </si>
  <si>
    <t>รายได้ดอกเบี้ยรับ</t>
  </si>
  <si>
    <t>-  ภาระผูกพันประโยชน์พนักงาน</t>
  </si>
  <si>
    <t>กำไรจากการขายสินทรัพย์ทางการเงิน</t>
  </si>
  <si>
    <t>เงินกู้ยืมระยะสั้นจากสถาบันการเงิน</t>
  </si>
  <si>
    <t>เงินสดจ่ายซื้อที่ดิน อาคารและอุปกรณ์</t>
  </si>
  <si>
    <t>-  ลูกหนี้การค้าและลูกหนี้หมุนเวียนอื่น</t>
  </si>
  <si>
    <t>กำไร(ขาดทุน)ก่อนภาษีเงินได้</t>
  </si>
  <si>
    <t>(ค่าใช้จ่าย)รายได้ภาษีเงินได้</t>
  </si>
  <si>
    <t>กำไร(ขาดทุน)สำหรับรอบระยะเวลา</t>
  </si>
  <si>
    <t xml:space="preserve">   ที่วัดมูลค่ายุติธรรมผ่านกำไรหรือขาดทุน</t>
  </si>
  <si>
    <t>เงินสดรับจากการจำหน่ายสินทรัพย์ทางการเงิน</t>
  </si>
  <si>
    <t>ที่วัดมูลค่าด้วยมูลค่ายุติธรรมผ่านกำไรหรือขาดทุน</t>
  </si>
  <si>
    <t>เงินสดจ่ายคืนเงินกู้ยืมจากกิจการที่เกี่ยวข้องกัน</t>
  </si>
  <si>
    <t>เงินสดจ่ายคืนเงินต้นภายใต้สัญญาเช่า</t>
  </si>
  <si>
    <t xml:space="preserve">เจ้าหนี้จากการซื้อที่ดิน อาคารและอุปกรณ์ </t>
  </si>
  <si>
    <t>สินทรัพย์ภาษีเงินได้รอการตัดบัญชี - สุทธิ</t>
  </si>
  <si>
    <t>ณ วันที่ 30 กันยายน พ.ศ. 2568</t>
  </si>
  <si>
    <t>30 กันยายน</t>
  </si>
  <si>
    <t>สำหรับรอบระยะเวลาสามเดือนสิ้นสุดวันที่ 30 กันยายน พ.ศ. 2568</t>
  </si>
  <si>
    <t>ยอดคงเหลือ ณ วันที่ 30 กันยายน พ.ศ. 2567</t>
  </si>
  <si>
    <t>ยอดคงเหลือ ณ วันที่ 30 กันยายน พ.ศ. 2568</t>
  </si>
  <si>
    <t>สำหรับรอบระยะเวลาเก้าเดือนสิ้นสุดวันที่ 30 กันยายน พ.ศ. 2568</t>
  </si>
  <si>
    <t>การโอนส่วนเกินมูลค่าหุ้นและสำรองตามกฎหมาย</t>
  </si>
  <si>
    <t xml:space="preserve">   ไปชดเชยขาดทุนสะสม</t>
  </si>
  <si>
    <t>เงินปันผลรับจากบริษัทย่อย</t>
  </si>
  <si>
    <t>เงินสดรับจากเงินกู้ยืมจากกิจการที่เกี่ยวข้องกัน</t>
  </si>
  <si>
    <t>เจ้าหนี้จากการซื้อสินทรัพย์ไม่มีตัวตน</t>
  </si>
  <si>
    <t>การเพิ่มขึ้นของสินทรัพย์ไม่มีตัวตนจากการดำเนินงานร่วมกัน</t>
  </si>
  <si>
    <t>ขาดทุนอื่น</t>
  </si>
  <si>
    <t>เงินสดสุทธิ(ใช้ไปใน)ได้มาจากกิจกรรมจัดหาเงิน</t>
  </si>
  <si>
    <t xml:space="preserve">   ของสินทรัพย์ทางการเงินที่วัดมูลค่าด้วย</t>
  </si>
  <si>
    <t xml:space="preserve">   มูลค่ายุติธรรมผ่านกำไรหรือขาดทุน</t>
  </si>
  <si>
    <t>ขาดทุนจากการเปลี่ยนแปลงมูลค่า</t>
  </si>
  <si>
    <t>เงินสดและรายการเทียบเท่าเพิ่มขี้น(ลดลง)สุทธิ</t>
  </si>
  <si>
    <t>เงินสดจ่ายคืนเงินกู้ยืมระยะสั้นจากสถาบันการเงิน</t>
  </si>
  <si>
    <t>เงินสดรับจากเงินกู้ยืมระยะสั้นจากสถาบันการเงิน</t>
  </si>
  <si>
    <t>งบกระแสเงินสด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</si>
</sst>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&quot;$&quot;#,##0_);\(&quot;$&quot;#,##0\)"/>
    <numFmt numFmtId="165" formatCode="_(* #,##0_);_(* \(#,##0\);_(* &quot;-&quot;_);_(@_)"/>
    <numFmt numFmtId="166" formatCode="_(* #,##0.00_);_(* \(#,##0.00\);_(* &quot;-&quot;??_);_(@_)"/>
    <numFmt numFmtId="167" formatCode="_-* #,##0_-;\-* #,##0_-;_-* &quot;-&quot;??_-;_-@_-"/>
    <numFmt numFmtId="168" formatCode="#,##0;\(#,##0\);&quot;-&quot;;@"/>
    <numFmt numFmtId="169" formatCode="#,##0;\(#,##0\)"/>
    <numFmt numFmtId="170" formatCode="#,##0;\(#,##0\);\-"/>
    <numFmt numFmtId="171" formatCode="#,##0.0000;\(#,##0.0000\);&quot;-&quot;;@"/>
    <numFmt numFmtId="172" formatCode="#,##0.0000;\(#,##0.0000\);\-"/>
    <numFmt numFmtId="173" formatCode="_(* #,##0_);_(* \(#,##0\);_(* \-??_);_(@_)"/>
    <numFmt numFmtId="174" formatCode="#,##0.0000;\(#,##0.0000\)"/>
  </numFmts>
  <fonts count="1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name val="Cordia New"/>
      <family val="2"/>
    </font>
    <font>
      <sz val="10"/>
      <name val="Arial"/>
      <family val="2"/>
    </font>
    <font>
      <sz val="14"/>
      <name val="AngsanaUPC"/>
      <family val="1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b/>
      <sz val="13"/>
      <name val="Browallia New"/>
      <family val="2"/>
    </font>
    <font>
      <sz val="13"/>
      <name val="Browallia New"/>
      <family val="2"/>
    </font>
    <font>
      <b/>
      <u/>
      <sz val="13"/>
      <name val="Browallia New"/>
      <family val="2"/>
    </font>
    <font>
      <u/>
      <sz val="13"/>
      <name val="Browallia New"/>
      <family val="2"/>
    </font>
    <font>
      <sz val="12.5"/>
      <name val="Browallia New"/>
      <family val="2"/>
    </font>
    <font>
      <b/>
      <sz val="12.5"/>
      <name val="Browallia New"/>
      <family val="2"/>
    </font>
    <font>
      <u/>
      <sz val="12.5"/>
      <name val="Browallia New"/>
      <family val="2"/>
    </font>
    <font>
      <sz val="12"/>
      <name val="Browallia New"/>
      <family val="2"/>
    </font>
    <font>
      <sz val="12"/>
      <color rgb="FFFF0000"/>
      <name val="Browallia Ne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2" fillId="0" borderId="0"/>
    <xf numFmtId="0" fontId="3" fillId="0" borderId="0"/>
    <xf numFmtId="0" fontId="7" fillId="0" borderId="0"/>
    <xf numFmtId="0" fontId="2" fillId="0" borderId="0"/>
    <xf numFmtId="0" fontId="1" fillId="0" borderId="0"/>
    <xf numFmtId="166" fontId="4" fillId="0" borderId="0" applyFont="0" applyFill="0" applyBorder="0" applyAlignment="0" applyProtection="0"/>
    <xf numFmtId="0" fontId="4" fillId="0" borderId="0"/>
    <xf numFmtId="44" fontId="5" fillId="0" borderId="0" applyFont="0" applyFill="0" applyBorder="0" applyAlignment="0" applyProtection="0"/>
    <xf numFmtId="166" fontId="5" fillId="0" borderId="0" applyFont="0" applyFill="0" applyBorder="0" applyAlignment="0" applyProtection="0"/>
  </cellStyleXfs>
  <cellXfs count="239">
    <xf numFmtId="0" fontId="0" fillId="0" borderId="0" xfId="0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167" fontId="9" fillId="0" borderId="0" xfId="1" applyNumberFormat="1" applyFont="1" applyFill="1" applyAlignment="1">
      <alignment vertical="center"/>
    </xf>
    <xf numFmtId="167" fontId="9" fillId="0" borderId="0" xfId="1" applyNumberFormat="1" applyFont="1" applyFill="1" applyBorder="1" applyAlignment="1">
      <alignment horizontal="right" vertical="center" wrapText="1"/>
    </xf>
    <xf numFmtId="168" fontId="9" fillId="0" borderId="0" xfId="2" applyNumberFormat="1" applyFont="1" applyFill="1" applyBorder="1" applyAlignment="1">
      <alignment horizontal="right" vertical="center"/>
    </xf>
    <xf numFmtId="170" fontId="9" fillId="0" borderId="0" xfId="10" applyNumberFormat="1" applyFont="1" applyFill="1" applyAlignment="1">
      <alignment horizontal="right" vertical="center" wrapText="1"/>
    </xf>
    <xf numFmtId="170" fontId="9" fillId="0" borderId="0" xfId="2" applyNumberFormat="1" applyFont="1" applyFill="1" applyBorder="1" applyAlignment="1">
      <alignment horizontal="right" vertical="center"/>
    </xf>
    <xf numFmtId="170" fontId="9" fillId="0" borderId="1" xfId="2" applyNumberFormat="1" applyFont="1" applyFill="1" applyBorder="1" applyAlignment="1">
      <alignment horizontal="right" vertical="center"/>
    </xf>
    <xf numFmtId="170" fontId="9" fillId="0" borderId="0" xfId="10" applyNumberFormat="1" applyFont="1" applyFill="1" applyBorder="1" applyAlignment="1">
      <alignment horizontal="right" vertical="center" wrapText="1"/>
    </xf>
    <xf numFmtId="168" fontId="9" fillId="0" borderId="0" xfId="10" applyNumberFormat="1" applyFont="1" applyFill="1" applyAlignment="1">
      <alignment horizontal="right" vertical="center" wrapText="1"/>
    </xf>
    <xf numFmtId="168" fontId="9" fillId="0" borderId="0" xfId="10" applyNumberFormat="1" applyFont="1" applyFill="1" applyAlignment="1">
      <alignment vertical="center"/>
    </xf>
    <xf numFmtId="168" fontId="9" fillId="0" borderId="1" xfId="10" applyNumberFormat="1" applyFont="1" applyFill="1" applyBorder="1" applyAlignment="1">
      <alignment horizontal="right" vertical="center" wrapText="1"/>
    </xf>
    <xf numFmtId="168" fontId="9" fillId="0" borderId="0" xfId="10" applyNumberFormat="1" applyFont="1" applyFill="1" applyBorder="1" applyAlignment="1">
      <alignment horizontal="right" vertical="center" wrapText="1"/>
    </xf>
    <xf numFmtId="168" fontId="9" fillId="0" borderId="2" xfId="2" applyNumberFormat="1" applyFont="1" applyFill="1" applyBorder="1" applyAlignment="1">
      <alignment horizontal="right" vertical="center"/>
    </xf>
    <xf numFmtId="168" fontId="9" fillId="0" borderId="1" xfId="10" applyNumberFormat="1" applyFont="1" applyFill="1" applyBorder="1" applyAlignment="1">
      <alignment vertical="center"/>
    </xf>
    <xf numFmtId="168" fontId="9" fillId="0" borderId="0" xfId="3" applyNumberFormat="1" applyFont="1" applyFill="1" applyBorder="1" applyAlignment="1">
      <alignment horizontal="right" vertical="center"/>
    </xf>
    <xf numFmtId="168" fontId="9" fillId="0" borderId="1" xfId="3" applyNumberFormat="1" applyFont="1" applyFill="1" applyBorder="1" applyAlignment="1">
      <alignment horizontal="right" vertical="center"/>
    </xf>
    <xf numFmtId="170" fontId="9" fillId="0" borderId="0" xfId="2" applyNumberFormat="1" applyFont="1" applyFill="1" applyAlignment="1">
      <alignment horizontal="right" vertical="center" wrapText="1"/>
    </xf>
    <xf numFmtId="170" fontId="9" fillId="0" borderId="1" xfId="2" applyNumberFormat="1" applyFont="1" applyFill="1" applyBorder="1" applyAlignment="1">
      <alignment horizontal="right" vertical="center" wrapText="1"/>
    </xf>
    <xf numFmtId="168" fontId="9" fillId="0" borderId="0" xfId="2" applyNumberFormat="1" applyFont="1" applyFill="1" applyAlignment="1">
      <alignment vertical="center"/>
    </xf>
    <xf numFmtId="168" fontId="9" fillId="0" borderId="1" xfId="2" applyNumberFormat="1" applyFont="1" applyFill="1" applyBorder="1" applyAlignment="1">
      <alignment horizontal="right" vertical="center" wrapText="1"/>
    </xf>
    <xf numFmtId="168" fontId="9" fillId="0" borderId="0" xfId="2" applyNumberFormat="1" applyFont="1" applyFill="1" applyBorder="1" applyAlignment="1">
      <alignment horizontal="right" vertical="center" wrapText="1"/>
    </xf>
    <xf numFmtId="168" fontId="9" fillId="0" borderId="0" xfId="2" applyNumberFormat="1" applyFont="1" applyFill="1" applyAlignment="1">
      <alignment horizontal="right" vertical="center" wrapText="1"/>
    </xf>
    <xf numFmtId="168" fontId="9" fillId="0" borderId="0" xfId="2" applyNumberFormat="1" applyFont="1" applyBorder="1" applyAlignment="1">
      <alignment horizontal="right" vertical="center"/>
    </xf>
    <xf numFmtId="168" fontId="8" fillId="0" borderId="0" xfId="2" quotePrefix="1" applyNumberFormat="1" applyFont="1" applyFill="1" applyBorder="1" applyAlignment="1">
      <alignment horizontal="right" vertical="center"/>
    </xf>
    <xf numFmtId="167" fontId="9" fillId="0" borderId="0" xfId="1" applyNumberFormat="1" applyFont="1" applyFill="1" applyBorder="1" applyAlignment="1">
      <alignment vertical="center"/>
    </xf>
    <xf numFmtId="168" fontId="9" fillId="0" borderId="0" xfId="10" applyNumberFormat="1" applyFont="1" applyFill="1" applyBorder="1" applyAlignment="1">
      <alignment horizontal="right" vertical="center"/>
    </xf>
    <xf numFmtId="168" fontId="9" fillId="0" borderId="0" xfId="10" applyNumberFormat="1" applyFont="1" applyFill="1" applyAlignment="1">
      <alignment horizontal="right" vertical="center"/>
    </xf>
    <xf numFmtId="167" fontId="9" fillId="0" borderId="0" xfId="1" applyNumberFormat="1" applyFont="1" applyFill="1" applyAlignment="1">
      <alignment horizontal="right" vertical="center" wrapText="1"/>
    </xf>
    <xf numFmtId="168" fontId="9" fillId="0" borderId="1" xfId="10" applyNumberFormat="1" applyFont="1" applyFill="1" applyBorder="1" applyAlignment="1">
      <alignment horizontal="right" vertical="center"/>
    </xf>
    <xf numFmtId="168" fontId="9" fillId="0" borderId="2" xfId="10" applyNumberFormat="1" applyFont="1" applyFill="1" applyBorder="1" applyAlignment="1">
      <alignment horizontal="right" vertical="center"/>
    </xf>
    <xf numFmtId="168" fontId="9" fillId="0" borderId="1" xfId="2" applyNumberFormat="1" applyFont="1" applyBorder="1" applyAlignment="1">
      <alignment horizontal="right" vertical="center"/>
    </xf>
    <xf numFmtId="168" fontId="8" fillId="0" borderId="0" xfId="1" applyNumberFormat="1" applyFont="1" applyFill="1" applyBorder="1" applyAlignment="1">
      <alignment vertical="center"/>
    </xf>
    <xf numFmtId="167" fontId="9" fillId="0" borderId="1" xfId="1" applyNumberFormat="1" applyFont="1" applyFill="1" applyBorder="1" applyAlignment="1">
      <alignment vertical="center"/>
    </xf>
    <xf numFmtId="168" fontId="9" fillId="0" borderId="0" xfId="1" applyNumberFormat="1" applyFont="1" applyFill="1" applyAlignment="1">
      <alignment vertical="top"/>
    </xf>
    <xf numFmtId="172" fontId="9" fillId="0" borderId="0" xfId="1" applyNumberFormat="1" applyFont="1" applyFill="1" applyAlignment="1">
      <alignment horizontal="right" vertical="center"/>
    </xf>
    <xf numFmtId="172" fontId="9" fillId="0" borderId="0" xfId="1" applyNumberFormat="1" applyFont="1" applyFill="1" applyAlignment="1">
      <alignment vertical="center"/>
    </xf>
    <xf numFmtId="167" fontId="12" fillId="0" borderId="0" xfId="1" applyNumberFormat="1" applyFont="1" applyFill="1" applyAlignment="1">
      <alignment vertical="center"/>
    </xf>
    <xf numFmtId="167" fontId="12" fillId="0" borderId="0" xfId="1" applyNumberFormat="1" applyFont="1" applyFill="1" applyBorder="1" applyAlignment="1">
      <alignment vertical="center"/>
    </xf>
    <xf numFmtId="167" fontId="12" fillId="0" borderId="0" xfId="1" applyNumberFormat="1" applyFont="1" applyFill="1" applyBorder="1" applyAlignment="1">
      <alignment horizontal="right" vertical="center" wrapText="1"/>
    </xf>
    <xf numFmtId="168" fontId="12" fillId="0" borderId="0" xfId="2" applyNumberFormat="1" applyFont="1" applyFill="1" applyAlignment="1">
      <alignment horizontal="right" vertical="center" wrapText="1"/>
    </xf>
    <xf numFmtId="168" fontId="12" fillId="0" borderId="0" xfId="2" applyNumberFormat="1" applyFont="1" applyFill="1" applyBorder="1" applyAlignment="1">
      <alignment horizontal="right" vertical="center" wrapText="1"/>
    </xf>
    <xf numFmtId="168" fontId="12" fillId="0" borderId="0" xfId="10" applyNumberFormat="1" applyFont="1" applyFill="1" applyBorder="1" applyAlignment="1">
      <alignment horizontal="right" vertical="center"/>
    </xf>
    <xf numFmtId="168" fontId="12" fillId="0" borderId="0" xfId="10" applyNumberFormat="1" applyFont="1" applyFill="1" applyBorder="1" applyAlignment="1">
      <alignment vertical="center"/>
    </xf>
    <xf numFmtId="168" fontId="12" fillId="0" borderId="1" xfId="10" applyNumberFormat="1" applyFont="1" applyFill="1" applyBorder="1" applyAlignment="1">
      <alignment vertical="center"/>
    </xf>
    <xf numFmtId="168" fontId="12" fillId="0" borderId="0" xfId="10" applyNumberFormat="1" applyFont="1" applyFill="1" applyAlignment="1">
      <alignment horizontal="right" vertical="center"/>
    </xf>
    <xf numFmtId="167" fontId="12" fillId="0" borderId="0" xfId="1" applyNumberFormat="1" applyFont="1" applyFill="1" applyAlignment="1">
      <alignment horizontal="right" vertical="center" wrapText="1"/>
    </xf>
    <xf numFmtId="168" fontId="12" fillId="0" borderId="1" xfId="10" applyNumberFormat="1" applyFont="1" applyFill="1" applyBorder="1" applyAlignment="1">
      <alignment horizontal="right" vertical="center"/>
    </xf>
    <xf numFmtId="168" fontId="12" fillId="0" borderId="2" xfId="10" applyNumberFormat="1" applyFont="1" applyFill="1" applyBorder="1" applyAlignment="1">
      <alignment horizontal="right" vertical="center"/>
    </xf>
    <xf numFmtId="168" fontId="13" fillId="0" borderId="0" xfId="1" applyNumberFormat="1" applyFont="1" applyFill="1" applyBorder="1" applyAlignment="1">
      <alignment vertical="center"/>
    </xf>
    <xf numFmtId="171" fontId="12" fillId="0" borderId="0" xfId="1" applyNumberFormat="1" applyFont="1" applyFill="1" applyBorder="1" applyAlignment="1">
      <alignment horizontal="right" vertical="center"/>
    </xf>
    <xf numFmtId="171" fontId="12" fillId="0" borderId="0" xfId="2" applyNumberFormat="1" applyFont="1" applyFill="1" applyAlignment="1">
      <alignment horizontal="right" vertical="center"/>
    </xf>
    <xf numFmtId="171" fontId="12" fillId="0" borderId="0" xfId="1" applyNumberFormat="1" applyFont="1" applyFill="1" applyAlignment="1">
      <alignment horizontal="right" vertical="center"/>
    </xf>
    <xf numFmtId="171" fontId="12" fillId="0" borderId="0" xfId="2" applyNumberFormat="1" applyFont="1" applyFill="1" applyAlignment="1">
      <alignment vertical="center"/>
    </xf>
    <xf numFmtId="168" fontId="12" fillId="0" borderId="0" xfId="11" applyNumberFormat="1" applyFont="1" applyFill="1" applyAlignment="1">
      <alignment horizontal="right" vertical="center"/>
    </xf>
    <xf numFmtId="168" fontId="12" fillId="0" borderId="0" xfId="11" applyNumberFormat="1" applyFont="1" applyFill="1" applyBorder="1" applyAlignment="1">
      <alignment horizontal="right" vertical="center"/>
    </xf>
    <xf numFmtId="168" fontId="12" fillId="0" borderId="1" xfId="11" applyNumberFormat="1" applyFont="1" applyFill="1" applyBorder="1" applyAlignment="1">
      <alignment horizontal="right" vertical="center"/>
    </xf>
    <xf numFmtId="169" fontId="12" fillId="0" borderId="0" xfId="7" applyNumberFormat="1" applyFont="1" applyFill="1" applyAlignment="1">
      <alignment vertical="center"/>
    </xf>
    <xf numFmtId="169" fontId="12" fillId="0" borderId="0" xfId="7" applyNumberFormat="1" applyFont="1" applyFill="1" applyBorder="1" applyAlignment="1">
      <alignment vertical="center"/>
    </xf>
    <xf numFmtId="168" fontId="12" fillId="0" borderId="0" xfId="18" applyNumberFormat="1" applyFont="1" applyFill="1" applyBorder="1" applyAlignment="1">
      <alignment horizontal="right" vertical="center"/>
    </xf>
    <xf numFmtId="168" fontId="12" fillId="0" borderId="1" xfId="18" applyNumberFormat="1" applyFont="1" applyFill="1" applyBorder="1" applyAlignment="1">
      <alignment horizontal="right" vertical="center"/>
    </xf>
    <xf numFmtId="169" fontId="12" fillId="0" borderId="1" xfId="7" applyNumberFormat="1" applyFont="1" applyFill="1" applyBorder="1" applyAlignment="1">
      <alignment vertical="top"/>
    </xf>
    <xf numFmtId="167" fontId="12" fillId="0" borderId="0" xfId="7" applyNumberFormat="1" applyFont="1" applyFill="1" applyBorder="1" applyAlignment="1">
      <alignment horizontal="right" vertical="center" wrapText="1"/>
    </xf>
    <xf numFmtId="169" fontId="8" fillId="0" borderId="0" xfId="0" applyNumberFormat="1" applyFont="1" applyAlignment="1">
      <alignment horizontal="left" vertical="center"/>
    </xf>
    <xf numFmtId="169" fontId="8" fillId="0" borderId="1" xfId="0" applyNumberFormat="1" applyFont="1" applyBorder="1" applyAlignment="1">
      <alignment horizontal="left" vertical="center"/>
    </xf>
    <xf numFmtId="169" fontId="9" fillId="0" borderId="1" xfId="0" applyNumberFormat="1" applyFont="1" applyBorder="1" applyAlignment="1">
      <alignment horizontal="center" vertical="center"/>
    </xf>
    <xf numFmtId="169" fontId="9" fillId="0" borderId="1" xfId="0" applyNumberFormat="1" applyFont="1" applyBorder="1" applyAlignment="1">
      <alignment horizontal="centerContinuous" vertical="center"/>
    </xf>
    <xf numFmtId="169" fontId="9" fillId="0" borderId="1" xfId="2" applyNumberFormat="1" applyFont="1" applyFill="1" applyBorder="1" applyAlignment="1">
      <alignment horizontal="right" vertical="center"/>
    </xf>
    <xf numFmtId="169" fontId="9" fillId="0" borderId="1" xfId="2" applyNumberFormat="1" applyFont="1" applyFill="1" applyBorder="1" applyAlignment="1">
      <alignment horizontal="centerContinuous" vertical="center"/>
    </xf>
    <xf numFmtId="169" fontId="8" fillId="0" borderId="1" xfId="2" applyNumberFormat="1" applyFont="1" applyFill="1" applyBorder="1" applyAlignment="1">
      <alignment horizontal="right" vertical="center"/>
    </xf>
    <xf numFmtId="169" fontId="9" fillId="0" borderId="0" xfId="0" applyNumberFormat="1" applyFont="1" applyAlignment="1">
      <alignment vertical="center"/>
    </xf>
    <xf numFmtId="169" fontId="8" fillId="0" borderId="0" xfId="0" applyNumberFormat="1" applyFont="1" applyAlignment="1">
      <alignment horizontal="center" vertical="center"/>
    </xf>
    <xf numFmtId="169" fontId="8" fillId="0" borderId="0" xfId="2" applyNumberFormat="1" applyFont="1" applyFill="1" applyBorder="1" applyAlignment="1">
      <alignment horizontal="right" vertical="center"/>
    </xf>
    <xf numFmtId="169" fontId="8" fillId="0" borderId="0" xfId="2" quotePrefix="1" applyNumberFormat="1" applyFont="1" applyFill="1" applyBorder="1" applyAlignment="1">
      <alignment horizontal="right" vertical="center"/>
    </xf>
    <xf numFmtId="169" fontId="8" fillId="0" borderId="0" xfId="0" applyNumberFormat="1" applyFont="1" applyAlignment="1">
      <alignment horizontal="right" vertical="center"/>
    </xf>
    <xf numFmtId="169" fontId="8" fillId="0" borderId="1" xfId="0" applyNumberFormat="1" applyFont="1" applyBorder="1" applyAlignment="1">
      <alignment horizontal="right" vertical="center"/>
    </xf>
    <xf numFmtId="169" fontId="8" fillId="0" borderId="0" xfId="0" quotePrefix="1" applyNumberFormat="1" applyFont="1" applyAlignment="1">
      <alignment horizontal="left" vertical="center"/>
    </xf>
    <xf numFmtId="169" fontId="9" fillId="0" borderId="0" xfId="2" applyNumberFormat="1" applyFont="1" applyFill="1" applyBorder="1" applyAlignment="1">
      <alignment horizontal="right" vertical="center"/>
    </xf>
    <xf numFmtId="169" fontId="8" fillId="0" borderId="0" xfId="0" applyNumberFormat="1" applyFont="1" applyAlignment="1">
      <alignment vertical="center"/>
    </xf>
    <xf numFmtId="169" fontId="8" fillId="0" borderId="0" xfId="26" applyNumberFormat="1" applyFont="1" applyAlignment="1">
      <alignment vertical="center"/>
    </xf>
    <xf numFmtId="168" fontId="9" fillId="0" borderId="0" xfId="19" applyNumberFormat="1" applyFont="1" applyBorder="1" applyAlignment="1">
      <alignment horizontal="right" vertical="center"/>
    </xf>
    <xf numFmtId="168" fontId="9" fillId="0" borderId="0" xfId="0" applyNumberFormat="1" applyFont="1" applyAlignment="1">
      <alignment horizontal="right" vertical="center"/>
    </xf>
    <xf numFmtId="169" fontId="9" fillId="0" borderId="2" xfId="2" applyNumberFormat="1" applyFont="1" applyFill="1" applyBorder="1" applyAlignment="1">
      <alignment horizontal="right" vertical="center"/>
    </xf>
    <xf numFmtId="169" fontId="9" fillId="0" borderId="0" xfId="0" applyNumberFormat="1" applyFont="1" applyAlignment="1">
      <alignment horizontal="right" vertical="center"/>
    </xf>
    <xf numFmtId="43" fontId="9" fillId="0" borderId="0" xfId="1" applyFont="1" applyBorder="1" applyAlignment="1">
      <alignment vertical="center"/>
    </xf>
    <xf numFmtId="43" fontId="9" fillId="0" borderId="0" xfId="1" applyFont="1" applyFill="1" applyBorder="1" applyAlignment="1">
      <alignment horizontal="right" vertical="center"/>
    </xf>
    <xf numFmtId="169" fontId="9" fillId="0" borderId="1" xfId="0" applyNumberFormat="1" applyFont="1" applyBorder="1" applyAlignment="1">
      <alignment vertical="center"/>
    </xf>
    <xf numFmtId="169" fontId="9" fillId="0" borderId="0" xfId="0" applyNumberFormat="1" applyFont="1" applyAlignment="1">
      <alignment horizontal="centerContinuous" vertical="center"/>
    </xf>
    <xf numFmtId="169" fontId="9" fillId="0" borderId="0" xfId="26" applyNumberFormat="1" applyFont="1" applyAlignment="1">
      <alignment horizontal="left" vertical="center"/>
    </xf>
    <xf numFmtId="169" fontId="9" fillId="0" borderId="0" xfId="0" applyNumberFormat="1" applyFont="1" applyAlignment="1">
      <alignment horizontal="left" vertical="center"/>
    </xf>
    <xf numFmtId="168" fontId="9" fillId="0" borderId="2" xfId="2" applyNumberFormat="1" applyFont="1" applyBorder="1" applyAlignment="1">
      <alignment horizontal="right" vertical="center"/>
    </xf>
    <xf numFmtId="43" fontId="8" fillId="0" borderId="0" xfId="1" applyFont="1" applyAlignment="1">
      <alignment vertical="center"/>
    </xf>
    <xf numFmtId="173" fontId="12" fillId="0" borderId="0" xfId="11" applyNumberFormat="1" applyFont="1" applyFill="1" applyAlignment="1">
      <alignment horizontal="right" vertical="center"/>
    </xf>
    <xf numFmtId="167" fontId="12" fillId="0" borderId="0" xfId="7" applyNumberFormat="1" applyFont="1" applyFill="1" applyAlignment="1">
      <alignment vertical="center"/>
    </xf>
    <xf numFmtId="167" fontId="12" fillId="0" borderId="0" xfId="7" applyNumberFormat="1" applyFont="1" applyFill="1" applyBorder="1" applyAlignment="1">
      <alignment vertical="center"/>
    </xf>
    <xf numFmtId="168" fontId="12" fillId="0" borderId="2" xfId="11" applyNumberFormat="1" applyFont="1" applyFill="1" applyBorder="1" applyAlignment="1">
      <alignment horizontal="right" vertical="center"/>
    </xf>
    <xf numFmtId="167" fontId="12" fillId="0" borderId="0" xfId="8" applyNumberFormat="1" applyFont="1" applyFill="1" applyBorder="1" applyAlignment="1">
      <alignment horizontal="right" vertical="top" wrapText="1"/>
    </xf>
    <xf numFmtId="170" fontId="9" fillId="0" borderId="1" xfId="2" applyNumberFormat="1" applyFont="1" applyBorder="1" applyAlignment="1">
      <alignment horizontal="right" vertical="center"/>
    </xf>
    <xf numFmtId="170" fontId="9" fillId="0" borderId="0" xfId="19" applyNumberFormat="1" applyFont="1" applyBorder="1" applyAlignment="1">
      <alignment horizontal="right" vertical="center"/>
    </xf>
    <xf numFmtId="170" fontId="9" fillId="0" borderId="0" xfId="0" applyNumberFormat="1" applyFont="1" applyAlignment="1">
      <alignment horizontal="right" vertical="center"/>
    </xf>
    <xf numFmtId="170" fontId="8" fillId="0" borderId="0" xfId="0" applyNumberFormat="1" applyFont="1" applyAlignment="1">
      <alignment horizontal="center" vertical="center"/>
    </xf>
    <xf numFmtId="170" fontId="9" fillId="0" borderId="2" xfId="2" applyNumberFormat="1" applyFont="1" applyFill="1" applyBorder="1" applyAlignment="1">
      <alignment horizontal="right" vertical="center"/>
    </xf>
    <xf numFmtId="170" fontId="9" fillId="0" borderId="0" xfId="2" applyNumberFormat="1" applyFont="1" applyBorder="1" applyAlignment="1">
      <alignment horizontal="right" vertical="center"/>
    </xf>
    <xf numFmtId="169" fontId="9" fillId="0" borderId="0" xfId="0" applyNumberFormat="1" applyFont="1" applyAlignment="1">
      <alignment horizontal="center" vertical="center"/>
    </xf>
    <xf numFmtId="168" fontId="9" fillId="0" borderId="0" xfId="19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3" fillId="0" borderId="0" xfId="0" applyFont="1" applyAlignment="1">
      <alignment horizontal="justify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0" xfId="25" applyFont="1" applyAlignment="1">
      <alignment horizontal="right" vertical="center" wrapText="1"/>
    </xf>
    <xf numFmtId="0" fontId="13" fillId="0" borderId="1" xfId="25" applyFont="1" applyBorder="1" applyAlignment="1">
      <alignment horizontal="right" vertical="center" wrapText="1"/>
    </xf>
    <xf numFmtId="0" fontId="12" fillId="0" borderId="0" xfId="0" applyFont="1" applyAlignment="1">
      <alignment horizontal="justify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7" fontId="12" fillId="0" borderId="1" xfId="1" applyNumberFormat="1" applyFont="1" applyFill="1" applyBorder="1" applyAlignment="1">
      <alignment horizontal="right" vertical="center" wrapText="1"/>
    </xf>
    <xf numFmtId="0" fontId="13" fillId="0" borderId="0" xfId="23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168" fontId="12" fillId="0" borderId="0" xfId="2" applyNumberFormat="1" applyFont="1" applyFill="1" applyAlignment="1">
      <alignment vertical="center"/>
    </xf>
    <xf numFmtId="0" fontId="12" fillId="0" borderId="0" xfId="0" applyFont="1" applyAlignment="1">
      <alignment horizontal="center" vertical="center"/>
    </xf>
    <xf numFmtId="168" fontId="12" fillId="0" borderId="0" xfId="1" applyNumberFormat="1" applyFont="1" applyFill="1" applyAlignment="1">
      <alignment vertical="top"/>
    </xf>
    <xf numFmtId="168" fontId="12" fillId="0" borderId="0" xfId="2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69" fontId="12" fillId="0" borderId="0" xfId="1" applyNumberFormat="1" applyFont="1" applyFill="1" applyBorder="1" applyAlignment="1">
      <alignment vertical="center"/>
    </xf>
    <xf numFmtId="168" fontId="12" fillId="0" borderId="0" xfId="2" applyNumberFormat="1" applyFont="1" applyFill="1" applyBorder="1" applyAlignment="1">
      <alignment horizontal="right" vertical="center"/>
    </xf>
    <xf numFmtId="168" fontId="12" fillId="0" borderId="1" xfId="2" applyNumberFormat="1" applyFont="1" applyFill="1" applyBorder="1" applyAlignment="1">
      <alignment horizontal="right" vertical="center"/>
    </xf>
    <xf numFmtId="169" fontId="12" fillId="0" borderId="2" xfId="1" applyNumberFormat="1" applyFont="1" applyFill="1" applyBorder="1" applyAlignment="1">
      <alignment vertical="center"/>
    </xf>
    <xf numFmtId="168" fontId="13" fillId="0" borderId="0" xfId="1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174" fontId="12" fillId="0" borderId="0" xfId="1" applyNumberFormat="1" applyFont="1" applyFill="1" applyBorder="1" applyAlignment="1">
      <alignment vertical="center"/>
    </xf>
    <xf numFmtId="169" fontId="9" fillId="0" borderId="1" xfId="1" applyNumberFormat="1" applyFont="1" applyFill="1" applyBorder="1" applyAlignment="1">
      <alignment vertical="center"/>
    </xf>
    <xf numFmtId="168" fontId="9" fillId="0" borderId="0" xfId="1" applyNumberFormat="1" applyFont="1" applyFill="1" applyAlignment="1">
      <alignment horizontal="right" vertical="top" wrapText="1"/>
    </xf>
    <xf numFmtId="168" fontId="9" fillId="0" borderId="0" xfId="1" applyNumberFormat="1" applyFont="1" applyFill="1" applyBorder="1" applyAlignment="1">
      <alignment horizontal="right" vertical="top" wrapText="1"/>
    </xf>
    <xf numFmtId="167" fontId="9" fillId="0" borderId="1" xfId="1" applyNumberFormat="1" applyFont="1" applyFill="1" applyBorder="1" applyAlignment="1">
      <alignment horizontal="right" vertical="center" wrapText="1"/>
    </xf>
    <xf numFmtId="168" fontId="9" fillId="0" borderId="1" xfId="2" applyNumberFormat="1" applyFont="1" applyFill="1" applyBorder="1" applyAlignment="1">
      <alignment horizontal="right" vertical="center"/>
    </xf>
    <xf numFmtId="169" fontId="9" fillId="0" borderId="2" xfId="1" applyNumberFormat="1" applyFont="1" applyFill="1" applyBorder="1" applyAlignment="1">
      <alignment vertical="center"/>
    </xf>
    <xf numFmtId="168" fontId="8" fillId="0" borderId="0" xfId="1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25" applyFont="1" applyAlignment="1">
      <alignment vertical="center"/>
    </xf>
    <xf numFmtId="0" fontId="9" fillId="0" borderId="0" xfId="25" applyFont="1" applyAlignment="1">
      <alignment vertical="center"/>
    </xf>
    <xf numFmtId="0" fontId="9" fillId="0" borderId="0" xfId="25" applyFont="1" applyAlignment="1">
      <alignment horizontal="center" vertical="center"/>
    </xf>
    <xf numFmtId="169" fontId="8" fillId="0" borderId="0" xfId="25" quotePrefix="1" applyNumberFormat="1" applyFont="1" applyAlignment="1">
      <alignment horizontal="left" vertical="center"/>
    </xf>
    <xf numFmtId="169" fontId="8" fillId="0" borderId="1" xfId="25" quotePrefix="1" applyNumberFormat="1" applyFont="1" applyBorder="1" applyAlignment="1">
      <alignment horizontal="left" vertical="center"/>
    </xf>
    <xf numFmtId="0" fontId="9" fillId="0" borderId="1" xfId="25" applyFont="1" applyBorder="1" applyAlignment="1">
      <alignment vertical="center"/>
    </xf>
    <xf numFmtId="0" fontId="9" fillId="0" borderId="1" xfId="25" applyFont="1" applyBorder="1" applyAlignment="1">
      <alignment horizontal="center" vertical="center"/>
    </xf>
    <xf numFmtId="0" fontId="8" fillId="0" borderId="0" xfId="25" quotePrefix="1" applyFont="1" applyAlignment="1">
      <alignment vertical="center"/>
    </xf>
    <xf numFmtId="0" fontId="12" fillId="0" borderId="0" xfId="25" applyFont="1" applyAlignment="1">
      <alignment vertical="center"/>
    </xf>
    <xf numFmtId="0" fontId="12" fillId="0" borderId="0" xfId="25" applyFont="1" applyAlignment="1">
      <alignment horizontal="center" vertical="center"/>
    </xf>
    <xf numFmtId="0" fontId="12" fillId="0" borderId="1" xfId="25" applyFont="1" applyBorder="1" applyAlignment="1">
      <alignment vertical="center"/>
    </xf>
    <xf numFmtId="0" fontId="13" fillId="0" borderId="0" xfId="25" applyFont="1" applyAlignment="1">
      <alignment horizontal="justify" vertical="center" wrapText="1"/>
    </xf>
    <xf numFmtId="0" fontId="13" fillId="0" borderId="0" xfId="25" applyFont="1" applyAlignment="1">
      <alignment horizontal="center" vertical="center" wrapText="1"/>
    </xf>
    <xf numFmtId="0" fontId="13" fillId="0" borderId="0" xfId="25" applyFont="1" applyAlignment="1">
      <alignment horizontal="right" vertical="center"/>
    </xf>
    <xf numFmtId="0" fontId="13" fillId="0" borderId="0" xfId="25" applyFont="1" applyAlignment="1">
      <alignment vertical="center" wrapText="1"/>
    </xf>
    <xf numFmtId="169" fontId="13" fillId="0" borderId="1" xfId="25" applyNumberFormat="1" applyFont="1" applyBorder="1" applyAlignment="1">
      <alignment horizontal="center" vertical="center"/>
    </xf>
    <xf numFmtId="169" fontId="13" fillId="0" borderId="0" xfId="25" applyNumberFormat="1" applyFont="1" applyAlignment="1">
      <alignment horizontal="left" vertical="center"/>
    </xf>
    <xf numFmtId="169" fontId="12" fillId="0" borderId="0" xfId="25" applyNumberFormat="1" applyFont="1" applyAlignment="1">
      <alignment horizontal="left" vertical="center"/>
    </xf>
    <xf numFmtId="169" fontId="12" fillId="0" borderId="0" xfId="25" quotePrefix="1" applyNumberFormat="1" applyFont="1" applyAlignment="1">
      <alignment horizontal="left" vertical="center"/>
    </xf>
    <xf numFmtId="0" fontId="15" fillId="0" borderId="0" xfId="25" applyFont="1" applyAlignment="1">
      <alignment vertical="center"/>
    </xf>
    <xf numFmtId="0" fontId="16" fillId="0" borderId="0" xfId="25" applyFont="1" applyAlignment="1">
      <alignment horizontal="center" vertical="center"/>
    </xf>
    <xf numFmtId="169" fontId="13" fillId="0" borderId="0" xfId="25" applyNumberFormat="1" applyFont="1" applyAlignment="1">
      <alignment horizontal="center" vertical="center"/>
    </xf>
    <xf numFmtId="3" fontId="13" fillId="0" borderId="0" xfId="25" applyNumberFormat="1" applyFont="1" applyAlignment="1">
      <alignment horizontal="right" vertical="center" wrapText="1"/>
    </xf>
    <xf numFmtId="169" fontId="14" fillId="0" borderId="0" xfId="25" applyNumberFormat="1" applyFont="1" applyAlignment="1">
      <alignment horizontal="left" vertical="center"/>
    </xf>
    <xf numFmtId="0" fontId="8" fillId="0" borderId="1" xfId="25" quotePrefix="1" applyFont="1" applyBorder="1" applyAlignment="1">
      <alignment vertical="center"/>
    </xf>
    <xf numFmtId="168" fontId="12" fillId="0" borderId="0" xfId="25" applyNumberFormat="1" applyFont="1" applyAlignment="1">
      <alignment horizontal="right" vertical="center"/>
    </xf>
    <xf numFmtId="0" fontId="15" fillId="0" borderId="0" xfId="25" applyFont="1" applyAlignment="1">
      <alignment horizontal="center" vertical="center"/>
    </xf>
    <xf numFmtId="168" fontId="12" fillId="0" borderId="1" xfId="25" applyNumberFormat="1" applyFont="1" applyBorder="1" applyAlignment="1">
      <alignment horizontal="right" vertical="center"/>
    </xf>
    <xf numFmtId="0" fontId="12" fillId="0" borderId="0" xfId="25" applyFont="1" applyAlignment="1">
      <alignment horizontal="left" vertical="center"/>
    </xf>
    <xf numFmtId="169" fontId="13" fillId="0" borderId="0" xfId="25" applyNumberFormat="1" applyFont="1" applyAlignment="1">
      <alignment vertical="center"/>
    </xf>
    <xf numFmtId="169" fontId="12" fillId="0" borderId="0" xfId="25" applyNumberFormat="1" applyFont="1" applyAlignment="1">
      <alignment vertical="center"/>
    </xf>
    <xf numFmtId="169" fontId="13" fillId="0" borderId="0" xfId="25" quotePrefix="1" applyNumberFormat="1" applyFont="1" applyAlignment="1">
      <alignment horizontal="left" vertical="center"/>
    </xf>
    <xf numFmtId="169" fontId="13" fillId="0" borderId="0" xfId="24" applyNumberFormat="1" applyFont="1" applyAlignment="1">
      <alignment horizontal="left" vertical="center"/>
    </xf>
    <xf numFmtId="0" fontId="12" fillId="0" borderId="0" xfId="21" applyFont="1" applyAlignment="1">
      <alignment vertical="center"/>
    </xf>
    <xf numFmtId="169" fontId="12" fillId="0" borderId="0" xfId="24" applyNumberFormat="1" applyFont="1" applyAlignment="1">
      <alignment horizontal="left" vertical="center"/>
    </xf>
    <xf numFmtId="0" fontId="12" fillId="0" borderId="0" xfId="21" applyFont="1" applyAlignment="1">
      <alignment horizontal="center" vertical="center"/>
    </xf>
    <xf numFmtId="0" fontId="8" fillId="0" borderId="1" xfId="0" quotePrefix="1" applyFont="1" applyBorder="1" applyAlignment="1">
      <alignment vertical="center"/>
    </xf>
    <xf numFmtId="0" fontId="9" fillId="0" borderId="1" xfId="0" applyFont="1" applyBorder="1" applyAlignment="1">
      <alignment horizontal="centerContinuous" vertical="center"/>
    </xf>
    <xf numFmtId="0" fontId="8" fillId="0" borderId="0" xfId="0" quotePrefix="1" applyFont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25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25" applyFont="1" applyBorder="1" applyAlignment="1">
      <alignment horizontal="right" vertical="center" wrapText="1"/>
    </xf>
    <xf numFmtId="0" fontId="8" fillId="0" borderId="0" xfId="25" applyFont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3" fontId="9" fillId="0" borderId="0" xfId="0" applyNumberFormat="1" applyFont="1" applyAlignment="1">
      <alignment vertical="center"/>
    </xf>
    <xf numFmtId="0" fontId="9" fillId="0" borderId="0" xfId="23" applyFont="1" applyAlignment="1">
      <alignment vertical="center"/>
    </xf>
    <xf numFmtId="0" fontId="9" fillId="0" borderId="0" xfId="23" applyFont="1" applyAlignment="1">
      <alignment horizontal="left" vertical="center"/>
    </xf>
    <xf numFmtId="168" fontId="9" fillId="0" borderId="0" xfId="2" applyNumberFormat="1" applyFont="1" applyFill="1" applyAlignment="1">
      <alignment horizontal="justify" vertical="center" wrapText="1"/>
    </xf>
    <xf numFmtId="168" fontId="9" fillId="0" borderId="2" xfId="2" applyNumberFormat="1" applyFont="1" applyFill="1" applyBorder="1" applyAlignment="1">
      <alignment horizontal="right" vertical="center" wrapText="1"/>
    </xf>
    <xf numFmtId="43" fontId="9" fillId="0" borderId="0" xfId="1" applyFont="1" applyFill="1" applyAlignment="1">
      <alignment vertical="center"/>
    </xf>
    <xf numFmtId="0" fontId="9" fillId="0" borderId="0" xfId="23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21" applyFont="1" applyAlignment="1">
      <alignment horizontal="center" vertical="center"/>
    </xf>
    <xf numFmtId="168" fontId="9" fillId="0" borderId="0" xfId="13" applyNumberFormat="1" applyFont="1" applyFill="1" applyAlignment="1">
      <alignment horizontal="right" vertical="center" wrapText="1"/>
    </xf>
    <xf numFmtId="0" fontId="9" fillId="0" borderId="0" xfId="0" applyFont="1" applyAlignment="1">
      <alignment horizontal="justify" vertical="center"/>
    </xf>
    <xf numFmtId="165" fontId="9" fillId="0" borderId="0" xfId="13" applyNumberFormat="1" applyFont="1" applyFill="1" applyAlignment="1">
      <alignment horizontal="right" vertical="center" wrapText="1"/>
    </xf>
    <xf numFmtId="168" fontId="9" fillId="0" borderId="1" xfId="13" applyNumberFormat="1" applyFont="1" applyFill="1" applyBorder="1" applyAlignment="1">
      <alignment horizontal="right" vertical="center" wrapText="1"/>
    </xf>
    <xf numFmtId="49" fontId="9" fillId="0" borderId="0" xfId="23" applyNumberFormat="1" applyFont="1" applyAlignment="1">
      <alignment vertical="center"/>
    </xf>
    <xf numFmtId="0" fontId="9" fillId="0" borderId="0" xfId="21" applyFont="1" applyAlignment="1">
      <alignment vertical="center"/>
    </xf>
    <xf numFmtId="0" fontId="8" fillId="0" borderId="0" xfId="21" applyFont="1" applyAlignment="1">
      <alignment horizontal="center" vertical="center"/>
    </xf>
    <xf numFmtId="0" fontId="10" fillId="0" borderId="0" xfId="21" applyFont="1" applyAlignment="1">
      <alignment horizontal="center" vertical="center"/>
    </xf>
    <xf numFmtId="168" fontId="8" fillId="0" borderId="0" xfId="21" applyNumberFormat="1" applyFont="1" applyAlignment="1">
      <alignment vertical="center"/>
    </xf>
    <xf numFmtId="168" fontId="9" fillId="0" borderId="0" xfId="21" applyNumberFormat="1" applyFont="1" applyAlignment="1">
      <alignment vertical="center"/>
    </xf>
    <xf numFmtId="168" fontId="9" fillId="0" borderId="1" xfId="13" applyNumberFormat="1" applyFont="1" applyFill="1" applyBorder="1" applyAlignment="1">
      <alignment vertical="center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8" fillId="0" borderId="0" xfId="23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8" fontId="9" fillId="0" borderId="0" xfId="1" applyNumberFormat="1" applyFont="1" applyFill="1" applyBorder="1" applyAlignment="1">
      <alignment vertical="top"/>
    </xf>
    <xf numFmtId="0" fontId="11" fillId="0" borderId="0" xfId="0" applyFont="1" applyAlignment="1">
      <alignment vertical="center"/>
    </xf>
    <xf numFmtId="169" fontId="9" fillId="0" borderId="0" xfId="1" applyNumberFormat="1" applyFont="1" applyFill="1" applyBorder="1" applyAlignment="1">
      <alignment vertical="center"/>
    </xf>
    <xf numFmtId="0" fontId="8" fillId="0" borderId="1" xfId="0" applyFont="1" applyBorder="1" applyAlignment="1">
      <alignment horizontal="justify" vertical="center" wrapText="1"/>
    </xf>
    <xf numFmtId="169" fontId="8" fillId="0" borderId="0" xfId="2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69" fontId="8" fillId="0" borderId="3" xfId="0" applyNumberFormat="1" applyFont="1" applyBorder="1" applyAlignment="1">
      <alignment horizontal="center" vertical="center"/>
    </xf>
    <xf numFmtId="169" fontId="8" fillId="0" borderId="1" xfId="0" applyNumberFormat="1" applyFont="1" applyBorder="1" applyAlignment="1">
      <alignment horizontal="center" vertical="center" wrapText="1"/>
    </xf>
    <xf numFmtId="169" fontId="8" fillId="0" borderId="1" xfId="2" applyNumberFormat="1" applyFont="1" applyFill="1" applyBorder="1" applyAlignment="1">
      <alignment horizontal="right" vertical="center"/>
    </xf>
    <xf numFmtId="0" fontId="9" fillId="0" borderId="1" xfId="25" applyFont="1" applyBorder="1" applyAlignment="1">
      <alignment horizontal="justify" vertical="center"/>
    </xf>
    <xf numFmtId="0" fontId="12" fillId="0" borderId="1" xfId="25" applyFont="1" applyBorder="1" applyAlignment="1">
      <alignment horizontal="center" vertical="center"/>
    </xf>
    <xf numFmtId="0" fontId="13" fillId="0" borderId="1" xfId="25" applyFont="1" applyBorder="1" applyAlignment="1">
      <alignment horizontal="center" vertical="center" wrapText="1"/>
    </xf>
    <xf numFmtId="0" fontId="13" fillId="0" borderId="3" xfId="25" applyFont="1" applyBorder="1" applyAlignment="1">
      <alignment horizontal="center" vertical="center" wrapText="1"/>
    </xf>
  </cellXfs>
  <cellStyles count="32">
    <cellStyle name="Comma" xfId="1" builtinId="3"/>
    <cellStyle name="Comma 153 2" xfId="31" xr:uid="{4FA68D72-9D8B-46BC-8A76-B72AE69D0DA8}"/>
    <cellStyle name="Comma 2" xfId="2" xr:uid="{00000000-0005-0000-0000-000001000000}"/>
    <cellStyle name="Comma 2 2" xfId="3" xr:uid="{00000000-0005-0000-0000-000002000000}"/>
    <cellStyle name="Comma 2 2 2" xfId="4" xr:uid="{00000000-0005-0000-0000-000003000000}"/>
    <cellStyle name="Comma 2 2 2 2" xfId="5" xr:uid="{00000000-0005-0000-0000-000004000000}"/>
    <cellStyle name="Comma 2 2 3" xfId="6" xr:uid="{00000000-0005-0000-0000-000005000000}"/>
    <cellStyle name="Comma 2 3" xfId="7" xr:uid="{00000000-0005-0000-0000-000006000000}"/>
    <cellStyle name="Comma 2 3 2" xfId="8" xr:uid="{00000000-0005-0000-0000-000007000000}"/>
    <cellStyle name="Comma 2 4" xfId="9" xr:uid="{00000000-0005-0000-0000-000008000000}"/>
    <cellStyle name="Comma 3" xfId="10" xr:uid="{00000000-0005-0000-0000-000009000000}"/>
    <cellStyle name="Comma 3 2" xfId="11" xr:uid="{00000000-0005-0000-0000-00000A000000}"/>
    <cellStyle name="Comma 3 2 2" xfId="12" xr:uid="{00000000-0005-0000-0000-00000B000000}"/>
    <cellStyle name="Comma 3 3" xfId="13" xr:uid="{00000000-0005-0000-0000-00000C000000}"/>
    <cellStyle name="Comma 3 4" xfId="14" xr:uid="{00000000-0005-0000-0000-00000D000000}"/>
    <cellStyle name="Comma 4" xfId="15" xr:uid="{00000000-0005-0000-0000-00000E000000}"/>
    <cellStyle name="Comma 4 2" xfId="16" xr:uid="{00000000-0005-0000-0000-00000F000000}"/>
    <cellStyle name="Comma 5" xfId="17" xr:uid="{00000000-0005-0000-0000-000010000000}"/>
    <cellStyle name="Comma_Major Q2'06 2" xfId="18" xr:uid="{00000000-0005-0000-0000-000011000000}"/>
    <cellStyle name="Comma_RGR Q2'03 - Eng" xfId="19" xr:uid="{00000000-0005-0000-0000-000012000000}"/>
    <cellStyle name="Currency 2" xfId="30" xr:uid="{45DFE6A2-3131-4834-8238-09617FED71D6}"/>
    <cellStyle name="Normal" xfId="0" builtinId="0"/>
    <cellStyle name="Normal 2" xfId="20" xr:uid="{00000000-0005-0000-0000-000014000000}"/>
    <cellStyle name="Normal 2 11 4" xfId="21" xr:uid="{00000000-0005-0000-0000-000015000000}"/>
    <cellStyle name="Normal 2 2" xfId="22" xr:uid="{00000000-0005-0000-0000-000016000000}"/>
    <cellStyle name="Normal 3" xfId="23" xr:uid="{00000000-0005-0000-0000-000017000000}"/>
    <cellStyle name="Normal 3 2" xfId="24" xr:uid="{00000000-0005-0000-0000-000018000000}"/>
    <cellStyle name="Normal 4" xfId="25" xr:uid="{00000000-0005-0000-0000-000019000000}"/>
    <cellStyle name="Normal 7" xfId="26" xr:uid="{00000000-0005-0000-0000-00001A000000}"/>
    <cellStyle name="Normal 8" xfId="27" xr:uid="{00000000-0005-0000-0000-00001B000000}"/>
    <cellStyle name="เครื่องหมายจุลภาค_MS-q103" xfId="28" xr:uid="{00000000-0005-0000-0000-00001C000000}"/>
    <cellStyle name="ปกติ_MS-q103" xfId="29" xr:uid="{00000000-0005-0000-0000-00001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0"/>
  <sheetViews>
    <sheetView topLeftCell="A99" zoomScaleNormal="100" zoomScaleSheetLayoutView="145" workbookViewId="0">
      <selection activeCell="O114" sqref="O114"/>
    </sheetView>
  </sheetViews>
  <sheetFormatPr defaultColWidth="9.42578125" defaultRowHeight="20.100000000000001" customHeight="1"/>
  <cols>
    <col min="1" max="1" width="1.42578125" style="2" customWidth="1"/>
    <col min="2" max="2" width="1.5703125" style="2" customWidth="1"/>
    <col min="3" max="3" width="26.7109375" style="2" customWidth="1"/>
    <col min="4" max="4" width="8" style="2" customWidth="1"/>
    <col min="5" max="5" width="0.5703125" style="2" customWidth="1"/>
    <col min="6" max="6" width="14.5703125" style="2" customWidth="1"/>
    <col min="7" max="7" width="0.5703125" style="2" customWidth="1"/>
    <col min="8" max="8" width="12.5703125" style="2" customWidth="1"/>
    <col min="9" max="9" width="0.5703125" style="2" customWidth="1"/>
    <col min="10" max="10" width="14.5703125" style="2" customWidth="1"/>
    <col min="11" max="11" width="0.5703125" style="2" customWidth="1"/>
    <col min="12" max="12" width="12.5703125" style="2" customWidth="1"/>
    <col min="13" max="16384" width="9.42578125" style="2"/>
  </cols>
  <sheetData>
    <row r="1" spans="1:12" ht="20.100000000000001" customHeight="1">
      <c r="A1" s="1" t="s">
        <v>0</v>
      </c>
      <c r="B1" s="1"/>
      <c r="C1" s="1"/>
    </row>
    <row r="2" spans="1:12" ht="20.100000000000001" customHeight="1">
      <c r="A2" s="1" t="s">
        <v>1</v>
      </c>
      <c r="B2" s="1"/>
      <c r="C2" s="1"/>
    </row>
    <row r="3" spans="1:12" ht="20.100000000000001" customHeight="1">
      <c r="A3" s="183" t="s">
        <v>161</v>
      </c>
      <c r="B3" s="183"/>
      <c r="C3" s="183"/>
      <c r="D3" s="3"/>
      <c r="E3" s="3"/>
      <c r="F3" s="3"/>
      <c r="G3" s="3"/>
      <c r="H3" s="184"/>
      <c r="I3" s="184"/>
      <c r="J3" s="184"/>
      <c r="K3" s="3"/>
      <c r="L3" s="3"/>
    </row>
    <row r="4" spans="1:12" ht="20.100000000000001" customHeight="1">
      <c r="A4" s="185"/>
      <c r="B4" s="185"/>
      <c r="C4" s="185"/>
    </row>
    <row r="5" spans="1:12" ht="19.5" customHeight="1">
      <c r="F5" s="3"/>
      <c r="G5" s="3"/>
      <c r="H5" s="3"/>
      <c r="I5" s="3"/>
      <c r="J5" s="3"/>
      <c r="K5" s="3"/>
      <c r="L5" s="186" t="s">
        <v>2</v>
      </c>
    </row>
    <row r="6" spans="1:12" ht="19.5" customHeight="1">
      <c r="A6" s="1"/>
      <c r="B6" s="1"/>
      <c r="C6" s="187"/>
      <c r="D6" s="188"/>
      <c r="E6" s="188"/>
      <c r="F6" s="228" t="s">
        <v>3</v>
      </c>
      <c r="G6" s="228"/>
      <c r="H6" s="228"/>
      <c r="I6" s="188"/>
      <c r="J6" s="228" t="s">
        <v>4</v>
      </c>
      <c r="K6" s="228"/>
      <c r="L6" s="228"/>
    </row>
    <row r="7" spans="1:12" ht="19.5" customHeight="1">
      <c r="A7" s="1"/>
      <c r="B7" s="1"/>
      <c r="C7" s="189"/>
      <c r="D7" s="189"/>
      <c r="E7" s="189"/>
      <c r="F7" s="190" t="s">
        <v>5</v>
      </c>
      <c r="G7" s="191"/>
      <c r="H7" s="190" t="s">
        <v>6</v>
      </c>
      <c r="I7" s="191"/>
      <c r="J7" s="190" t="s">
        <v>5</v>
      </c>
      <c r="K7" s="191"/>
      <c r="L7" s="190" t="s">
        <v>6</v>
      </c>
    </row>
    <row r="8" spans="1:12" ht="19.5" customHeight="1">
      <c r="A8" s="1"/>
      <c r="B8" s="1"/>
      <c r="C8" s="189"/>
      <c r="D8" s="189"/>
      <c r="E8" s="189"/>
      <c r="F8" s="191" t="s">
        <v>162</v>
      </c>
      <c r="G8" s="191"/>
      <c r="H8" s="191" t="s">
        <v>7</v>
      </c>
      <c r="I8" s="191"/>
      <c r="J8" s="191" t="s">
        <v>162</v>
      </c>
      <c r="K8" s="191"/>
      <c r="L8" s="191" t="s">
        <v>7</v>
      </c>
    </row>
    <row r="9" spans="1:12" ht="19.5" customHeight="1">
      <c r="A9" s="189"/>
      <c r="B9" s="188"/>
      <c r="C9" s="189"/>
      <c r="D9" s="192" t="s">
        <v>8</v>
      </c>
      <c r="E9" s="191"/>
      <c r="F9" s="193" t="s">
        <v>9</v>
      </c>
      <c r="G9" s="194"/>
      <c r="H9" s="193" t="s">
        <v>10</v>
      </c>
      <c r="I9" s="194"/>
      <c r="J9" s="193" t="s">
        <v>9</v>
      </c>
      <c r="K9" s="194"/>
      <c r="L9" s="193" t="s">
        <v>10</v>
      </c>
    </row>
    <row r="10" spans="1:12" ht="8.25" customHeight="1">
      <c r="A10" s="189"/>
      <c r="B10" s="188"/>
      <c r="C10" s="189"/>
      <c r="D10" s="195"/>
      <c r="E10" s="191"/>
      <c r="F10" s="194"/>
      <c r="G10" s="194"/>
      <c r="H10" s="194"/>
      <c r="I10" s="194"/>
      <c r="J10" s="194"/>
      <c r="K10" s="194"/>
      <c r="L10" s="194"/>
    </row>
    <row r="11" spans="1:12" ht="19.5" customHeight="1">
      <c r="A11" s="1" t="s">
        <v>11</v>
      </c>
      <c r="B11" s="1"/>
      <c r="C11" s="187"/>
      <c r="D11" s="188"/>
      <c r="E11" s="188"/>
      <c r="F11" s="24"/>
      <c r="G11" s="24"/>
      <c r="H11" s="24"/>
      <c r="I11" s="24"/>
      <c r="J11" s="24"/>
      <c r="K11" s="24"/>
      <c r="L11" s="24"/>
    </row>
    <row r="12" spans="1:12" ht="8.25" customHeight="1">
      <c r="A12" s="1"/>
      <c r="B12" s="1"/>
      <c r="C12" s="187"/>
      <c r="D12" s="188"/>
      <c r="E12" s="188"/>
      <c r="F12" s="24"/>
      <c r="G12" s="24"/>
      <c r="H12" s="24"/>
      <c r="I12" s="24"/>
      <c r="J12" s="24"/>
      <c r="K12" s="24"/>
      <c r="L12" s="24"/>
    </row>
    <row r="13" spans="1:12" ht="19.5" customHeight="1">
      <c r="A13" s="1" t="s">
        <v>12</v>
      </c>
      <c r="B13" s="1"/>
      <c r="C13" s="196"/>
      <c r="D13" s="188"/>
      <c r="E13" s="188"/>
      <c r="F13" s="24"/>
      <c r="G13" s="24"/>
      <c r="H13" s="24"/>
      <c r="I13" s="24"/>
      <c r="J13" s="24"/>
      <c r="K13" s="24"/>
      <c r="L13" s="24"/>
    </row>
    <row r="14" spans="1:12" ht="8.25" customHeight="1">
      <c r="A14" s="1"/>
      <c r="B14" s="1"/>
      <c r="C14" s="187"/>
      <c r="D14" s="188"/>
      <c r="E14" s="188"/>
      <c r="F14" s="24"/>
      <c r="G14" s="24"/>
      <c r="H14" s="24"/>
      <c r="I14" s="24"/>
      <c r="J14" s="7"/>
      <c r="K14" s="24"/>
      <c r="L14" s="24"/>
    </row>
    <row r="15" spans="1:12" ht="19.5" customHeight="1">
      <c r="A15" s="2" t="s">
        <v>13</v>
      </c>
      <c r="C15" s="197"/>
      <c r="D15" s="198"/>
      <c r="E15" s="198"/>
      <c r="F15" s="7">
        <v>15717</v>
      </c>
      <c r="G15" s="17"/>
      <c r="H15" s="7">
        <v>22105</v>
      </c>
      <c r="I15" s="8"/>
      <c r="J15" s="199">
        <v>7411</v>
      </c>
      <c r="K15" s="7"/>
      <c r="L15" s="7">
        <v>8061</v>
      </c>
    </row>
    <row r="16" spans="1:12" ht="19.5" customHeight="1">
      <c r="A16" s="2" t="s">
        <v>14</v>
      </c>
      <c r="C16" s="197"/>
      <c r="D16" s="198"/>
      <c r="E16" s="198"/>
      <c r="F16" s="7"/>
      <c r="G16" s="17"/>
      <c r="H16" s="7"/>
      <c r="I16" s="8"/>
      <c r="J16" s="199"/>
      <c r="K16" s="7"/>
      <c r="L16" s="7"/>
    </row>
    <row r="17" spans="1:12" ht="19.5" customHeight="1">
      <c r="B17" s="2" t="s">
        <v>15</v>
      </c>
      <c r="C17" s="197"/>
      <c r="D17" s="198"/>
      <c r="E17" s="198"/>
      <c r="F17" s="7">
        <v>0</v>
      </c>
      <c r="G17" s="17"/>
      <c r="H17" s="8">
        <v>5016</v>
      </c>
      <c r="I17" s="8"/>
      <c r="J17" s="7">
        <v>0</v>
      </c>
      <c r="K17" s="7"/>
      <c r="L17" s="7">
        <v>5016</v>
      </c>
    </row>
    <row r="18" spans="1:12" ht="19.5" customHeight="1">
      <c r="A18" s="2" t="s">
        <v>16</v>
      </c>
      <c r="C18" s="197"/>
      <c r="D18" s="198">
        <v>7</v>
      </c>
      <c r="E18" s="198"/>
      <c r="F18" s="7">
        <v>47654</v>
      </c>
      <c r="G18" s="17"/>
      <c r="H18" s="7">
        <v>63654</v>
      </c>
      <c r="I18" s="8"/>
      <c r="J18" s="7">
        <v>1722</v>
      </c>
      <c r="K18" s="7"/>
      <c r="L18" s="7">
        <v>16200</v>
      </c>
    </row>
    <row r="19" spans="1:12" ht="19.5" customHeight="1">
      <c r="A19" s="2" t="s">
        <v>17</v>
      </c>
      <c r="C19" s="197"/>
      <c r="D19" s="198">
        <v>16.3</v>
      </c>
      <c r="E19" s="198"/>
      <c r="F19" s="7">
        <v>0</v>
      </c>
      <c r="G19" s="17"/>
      <c r="H19" s="7">
        <v>0</v>
      </c>
      <c r="I19" s="8"/>
      <c r="J19" s="7">
        <v>419206</v>
      </c>
      <c r="K19" s="7"/>
      <c r="L19" s="7">
        <v>403706</v>
      </c>
    </row>
    <row r="20" spans="1:12" ht="19.5" customHeight="1">
      <c r="A20" s="2" t="s">
        <v>18</v>
      </c>
      <c r="C20" s="197"/>
      <c r="D20" s="198"/>
      <c r="E20" s="198"/>
      <c r="F20" s="7">
        <v>10999</v>
      </c>
      <c r="G20" s="17"/>
      <c r="H20" s="8">
        <v>11050</v>
      </c>
      <c r="I20" s="8"/>
      <c r="J20" s="8">
        <v>1455</v>
      </c>
      <c r="K20" s="8"/>
      <c r="L20" s="8">
        <v>1254</v>
      </c>
    </row>
    <row r="21" spans="1:12" ht="19.5" customHeight="1">
      <c r="A21" s="200" t="s">
        <v>19</v>
      </c>
      <c r="C21" s="197"/>
      <c r="D21" s="198"/>
      <c r="E21" s="198"/>
      <c r="F21" s="7">
        <v>40169</v>
      </c>
      <c r="G21" s="17"/>
      <c r="H21" s="7">
        <v>37737</v>
      </c>
      <c r="I21" s="8"/>
      <c r="J21" s="8">
        <v>3901</v>
      </c>
      <c r="K21" s="8"/>
      <c r="L21" s="7">
        <v>3182</v>
      </c>
    </row>
    <row r="22" spans="1:12" ht="19.5" customHeight="1">
      <c r="A22" s="200" t="s">
        <v>20</v>
      </c>
      <c r="B22" s="200"/>
      <c r="C22" s="201"/>
      <c r="D22" s="198"/>
      <c r="E22" s="198"/>
      <c r="F22" s="18">
        <v>649</v>
      </c>
      <c r="G22" s="17"/>
      <c r="H22" s="9">
        <v>1011</v>
      </c>
      <c r="I22" s="8"/>
      <c r="J22" s="9">
        <v>123</v>
      </c>
      <c r="K22" s="8"/>
      <c r="L22" s="9">
        <v>427</v>
      </c>
    </row>
    <row r="23" spans="1:12" ht="8.25" customHeight="1">
      <c r="A23" s="1"/>
      <c r="B23" s="1"/>
      <c r="C23" s="187"/>
      <c r="D23" s="188"/>
      <c r="E23" s="188"/>
      <c r="F23" s="24"/>
      <c r="G23" s="24"/>
      <c r="H23" s="19"/>
      <c r="I23" s="19"/>
      <c r="J23" s="19"/>
      <c r="K23" s="19"/>
      <c r="L23" s="19"/>
    </row>
    <row r="24" spans="1:12" ht="19.5" customHeight="1">
      <c r="A24" s="1" t="s">
        <v>21</v>
      </c>
      <c r="B24" s="1"/>
      <c r="C24" s="187"/>
      <c r="D24" s="198"/>
      <c r="E24" s="198"/>
      <c r="F24" s="22">
        <f>SUM(F15:F22)</f>
        <v>115188</v>
      </c>
      <c r="G24" s="24"/>
      <c r="H24" s="20">
        <f>SUM(H15:H22)</f>
        <v>140573</v>
      </c>
      <c r="I24" s="19"/>
      <c r="J24" s="20">
        <f>SUM(J15:J23)</f>
        <v>433818</v>
      </c>
      <c r="K24" s="19"/>
      <c r="L24" s="20">
        <f>SUM(L15:L22)</f>
        <v>437846</v>
      </c>
    </row>
    <row r="25" spans="1:12" ht="19.5" customHeight="1">
      <c r="C25" s="197"/>
      <c r="D25" s="197"/>
      <c r="E25" s="197"/>
      <c r="F25" s="202"/>
      <c r="G25" s="202"/>
      <c r="H25" s="202"/>
      <c r="I25" s="202"/>
      <c r="J25" s="202"/>
      <c r="K25" s="202"/>
      <c r="L25" s="202"/>
    </row>
    <row r="26" spans="1:12" ht="19.5" customHeight="1">
      <c r="A26" s="1" t="s">
        <v>22</v>
      </c>
      <c r="B26" s="1"/>
      <c r="C26" s="187"/>
      <c r="D26" s="188"/>
      <c r="E26" s="188"/>
      <c r="F26" s="24"/>
      <c r="G26" s="24"/>
      <c r="H26" s="24"/>
      <c r="I26" s="24"/>
      <c r="J26" s="24"/>
      <c r="K26" s="24"/>
      <c r="L26" s="24"/>
    </row>
    <row r="27" spans="1:12" ht="8.25" customHeight="1">
      <c r="A27" s="1"/>
      <c r="B27" s="1"/>
      <c r="C27" s="187"/>
      <c r="D27" s="188"/>
      <c r="E27" s="188"/>
      <c r="F27" s="24"/>
      <c r="G27" s="24"/>
      <c r="H27" s="24"/>
      <c r="I27" s="24"/>
      <c r="J27" s="24"/>
      <c r="K27" s="24"/>
      <c r="L27" s="24"/>
    </row>
    <row r="28" spans="1:12" ht="19.5" customHeight="1">
      <c r="A28" s="2" t="s">
        <v>14</v>
      </c>
      <c r="C28" s="197"/>
      <c r="D28" s="198"/>
      <c r="E28" s="198"/>
      <c r="F28" s="8"/>
      <c r="G28" s="17"/>
      <c r="H28" s="8"/>
      <c r="I28" s="8"/>
      <c r="J28" s="8"/>
      <c r="K28" s="8"/>
      <c r="L28" s="7"/>
    </row>
    <row r="29" spans="1:12" ht="19.5" customHeight="1">
      <c r="B29" s="2" t="s">
        <v>15</v>
      </c>
      <c r="C29" s="197"/>
      <c r="D29" s="198">
        <v>5</v>
      </c>
      <c r="E29" s="198"/>
      <c r="F29" s="8">
        <v>0</v>
      </c>
      <c r="G29" s="17"/>
      <c r="H29" s="8">
        <v>1000</v>
      </c>
      <c r="I29" s="8"/>
      <c r="J29" s="8">
        <v>0</v>
      </c>
      <c r="K29" s="8"/>
      <c r="L29" s="7">
        <v>0</v>
      </c>
    </row>
    <row r="30" spans="1:12" ht="19.5" customHeight="1">
      <c r="A30" s="2" t="s">
        <v>23</v>
      </c>
      <c r="C30" s="197"/>
      <c r="D30" s="198"/>
      <c r="E30" s="198"/>
      <c r="F30" s="8">
        <v>0</v>
      </c>
      <c r="G30" s="17"/>
      <c r="H30" s="8">
        <v>0</v>
      </c>
      <c r="I30" s="8"/>
      <c r="J30" s="10">
        <v>701790</v>
      </c>
      <c r="K30" s="8"/>
      <c r="L30" s="7">
        <v>701790</v>
      </c>
    </row>
    <row r="31" spans="1:12" ht="19.5" customHeight="1">
      <c r="A31" s="2" t="s">
        <v>24</v>
      </c>
      <c r="C31" s="197"/>
      <c r="D31" s="198">
        <v>8</v>
      </c>
      <c r="E31" s="198"/>
      <c r="F31" s="17">
        <v>1269691</v>
      </c>
      <c r="G31" s="17"/>
      <c r="H31" s="10">
        <v>1303998</v>
      </c>
      <c r="I31" s="8"/>
      <c r="J31" s="10">
        <v>8734</v>
      </c>
      <c r="K31" s="8"/>
      <c r="L31" s="8">
        <v>11532</v>
      </c>
    </row>
    <row r="32" spans="1:12" ht="19.5" customHeight="1">
      <c r="A32" s="2" t="s">
        <v>25</v>
      </c>
      <c r="C32" s="197"/>
      <c r="D32" s="198">
        <v>9</v>
      </c>
      <c r="E32" s="198"/>
      <c r="F32" s="17">
        <v>11195</v>
      </c>
      <c r="G32" s="17"/>
      <c r="H32" s="8">
        <v>13818</v>
      </c>
      <c r="I32" s="10"/>
      <c r="J32" s="10">
        <v>5554</v>
      </c>
      <c r="K32" s="10"/>
      <c r="L32" s="8">
        <v>6274</v>
      </c>
    </row>
    <row r="33" spans="1:12" ht="19.5" customHeight="1">
      <c r="A33" s="2" t="s">
        <v>26</v>
      </c>
      <c r="C33" s="197"/>
      <c r="D33" s="198">
        <v>8</v>
      </c>
      <c r="E33" s="198"/>
      <c r="F33" s="17">
        <v>7980</v>
      </c>
      <c r="G33" s="17"/>
      <c r="H33" s="10">
        <v>4220</v>
      </c>
      <c r="I33" s="10"/>
      <c r="J33" s="10">
        <v>3142</v>
      </c>
      <c r="K33" s="10"/>
      <c r="L33" s="10">
        <v>701</v>
      </c>
    </row>
    <row r="34" spans="1:12" ht="19.5" customHeight="1">
      <c r="A34" s="200" t="s">
        <v>27</v>
      </c>
      <c r="C34" s="197"/>
      <c r="D34" s="198"/>
      <c r="E34" s="198"/>
      <c r="F34" s="17">
        <v>17053</v>
      </c>
      <c r="G34" s="17"/>
      <c r="H34" s="7">
        <v>11514</v>
      </c>
      <c r="I34" s="10"/>
      <c r="J34" s="10">
        <v>0</v>
      </c>
      <c r="K34" s="10"/>
      <c r="L34" s="7">
        <v>0</v>
      </c>
    </row>
    <row r="35" spans="1:12" ht="19.5" customHeight="1">
      <c r="A35" s="2" t="s">
        <v>160</v>
      </c>
      <c r="C35" s="197"/>
      <c r="D35" s="198"/>
      <c r="E35" s="198"/>
      <c r="F35" s="17">
        <v>17290</v>
      </c>
      <c r="G35" s="17"/>
      <c r="H35" s="8">
        <v>16476</v>
      </c>
      <c r="I35" s="8"/>
      <c r="J35" s="8">
        <v>1730</v>
      </c>
      <c r="K35" s="8"/>
      <c r="L35" s="10">
        <v>1598</v>
      </c>
    </row>
    <row r="36" spans="1:12" ht="19.5" customHeight="1">
      <c r="A36" s="2" t="s">
        <v>28</v>
      </c>
      <c r="C36" s="197"/>
      <c r="E36" s="198"/>
      <c r="F36" s="18">
        <v>1826</v>
      </c>
      <c r="G36" s="17"/>
      <c r="H36" s="9">
        <v>2086</v>
      </c>
      <c r="I36" s="8"/>
      <c r="J36" s="9">
        <v>445</v>
      </c>
      <c r="K36" s="8"/>
      <c r="L36" s="9">
        <v>445</v>
      </c>
    </row>
    <row r="37" spans="1:12" ht="8.25" customHeight="1">
      <c r="A37" s="1"/>
      <c r="B37" s="1"/>
      <c r="C37" s="187"/>
      <c r="D37" s="188"/>
      <c r="E37" s="188"/>
      <c r="F37" s="24"/>
      <c r="G37" s="24"/>
      <c r="H37" s="24"/>
      <c r="I37" s="24"/>
      <c r="J37" s="24"/>
      <c r="K37" s="24"/>
      <c r="L37" s="24"/>
    </row>
    <row r="38" spans="1:12" ht="19.5" customHeight="1">
      <c r="A38" s="1" t="s">
        <v>29</v>
      </c>
      <c r="B38" s="1"/>
      <c r="C38" s="187"/>
      <c r="D38" s="198"/>
      <c r="E38" s="198"/>
      <c r="F38" s="22">
        <f>SUM(F29:F36)</f>
        <v>1325035</v>
      </c>
      <c r="G38" s="23"/>
      <c r="H38" s="22">
        <f>SUM(H29:H36)</f>
        <v>1353112</v>
      </c>
      <c r="I38" s="23"/>
      <c r="J38" s="22">
        <f>SUM(J29:J36)</f>
        <v>721395</v>
      </c>
      <c r="K38" s="23"/>
      <c r="L38" s="22">
        <f>SUM(L29:L36)</f>
        <v>722340</v>
      </c>
    </row>
    <row r="39" spans="1:12" ht="8.25" customHeight="1">
      <c r="A39" s="1"/>
      <c r="B39" s="1"/>
      <c r="C39" s="187"/>
      <c r="D39" s="188"/>
      <c r="E39" s="188"/>
      <c r="F39" s="23"/>
      <c r="G39" s="23"/>
      <c r="H39" s="23"/>
      <c r="I39" s="23"/>
      <c r="J39" s="23"/>
      <c r="K39" s="23"/>
      <c r="L39" s="23"/>
    </row>
    <row r="40" spans="1:12" ht="19.5" customHeight="1" thickBot="1">
      <c r="A40" s="1" t="s">
        <v>30</v>
      </c>
      <c r="B40" s="1"/>
      <c r="C40" s="187"/>
      <c r="D40" s="188"/>
      <c r="E40" s="188"/>
      <c r="F40" s="203">
        <f>SUM(F24+F38)</f>
        <v>1440223</v>
      </c>
      <c r="G40" s="24"/>
      <c r="H40" s="203">
        <f>SUM(H24+H38)</f>
        <v>1493685</v>
      </c>
      <c r="I40" s="24"/>
      <c r="J40" s="203">
        <f>SUM(J24+J38)</f>
        <v>1155213</v>
      </c>
      <c r="K40" s="24"/>
      <c r="L40" s="203">
        <f>SUM(L24+L38)</f>
        <v>1160186</v>
      </c>
    </row>
    <row r="41" spans="1:12" ht="19.5" customHeight="1" thickTop="1">
      <c r="A41" s="1"/>
      <c r="B41" s="1"/>
      <c r="C41" s="187"/>
      <c r="D41" s="188"/>
      <c r="E41" s="188"/>
      <c r="F41" s="23"/>
      <c r="G41" s="24"/>
      <c r="H41" s="23"/>
      <c r="I41" s="24"/>
      <c r="J41" s="23"/>
      <c r="K41" s="24"/>
      <c r="L41" s="23"/>
    </row>
    <row r="42" spans="1:12" ht="19.5" customHeight="1">
      <c r="A42" s="1"/>
      <c r="B42" s="1"/>
      <c r="C42" s="187"/>
      <c r="D42" s="188"/>
      <c r="E42" s="188"/>
      <c r="F42" s="23"/>
      <c r="G42" s="24"/>
      <c r="H42" s="23"/>
      <c r="I42" s="24"/>
      <c r="J42" s="23"/>
      <c r="K42" s="24"/>
      <c r="L42" s="23"/>
    </row>
    <row r="43" spans="1:12" ht="19.5" customHeight="1">
      <c r="A43" s="1"/>
      <c r="B43" s="1"/>
      <c r="C43" s="187"/>
      <c r="D43" s="188"/>
      <c r="E43" s="188"/>
      <c r="F43" s="23"/>
      <c r="G43" s="24"/>
      <c r="H43" s="23"/>
      <c r="I43" s="24"/>
      <c r="J43" s="23"/>
      <c r="K43" s="24"/>
      <c r="L43" s="23"/>
    </row>
    <row r="44" spans="1:12" ht="19.5" customHeight="1">
      <c r="A44" s="200" t="s">
        <v>31</v>
      </c>
      <c r="B44" s="200"/>
      <c r="C44" s="200"/>
      <c r="D44" s="200"/>
      <c r="E44" s="200"/>
      <c r="F44" s="204"/>
      <c r="G44" s="204"/>
    </row>
    <row r="45" spans="1:12" ht="19.5" customHeight="1">
      <c r="A45" s="200"/>
      <c r="B45" s="200"/>
      <c r="C45" s="200"/>
      <c r="D45" s="200"/>
      <c r="E45" s="200"/>
      <c r="F45" s="204"/>
      <c r="G45" s="204"/>
    </row>
    <row r="46" spans="1:12" ht="13.5" customHeight="1">
      <c r="A46" s="205"/>
      <c r="B46" s="205"/>
      <c r="C46" s="205"/>
      <c r="D46" s="205"/>
      <c r="E46" s="205"/>
      <c r="F46" s="205"/>
      <c r="G46" s="205"/>
      <c r="H46" s="205"/>
      <c r="I46" s="205"/>
      <c r="J46" s="205"/>
      <c r="K46" s="205"/>
      <c r="L46" s="205"/>
    </row>
    <row r="47" spans="1:12" ht="22.15" customHeight="1">
      <c r="A47" s="3" t="s">
        <v>32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20.100000000000001" customHeight="1">
      <c r="A48" s="1" t="str">
        <f>+A1</f>
        <v>บริษัท แม็ทชิ่ง แม็กซิไมซ์ โซลูชั่น จำกัด (มหาชน)</v>
      </c>
      <c r="B48" s="1"/>
      <c r="C48" s="1"/>
    </row>
    <row r="49" spans="1:12" ht="20.100000000000001" customHeight="1">
      <c r="A49" s="1" t="s">
        <v>1</v>
      </c>
      <c r="B49" s="1"/>
      <c r="C49" s="1"/>
    </row>
    <row r="50" spans="1:12" ht="20.100000000000001" customHeight="1">
      <c r="A50" s="183" t="str">
        <f>+A3</f>
        <v>ณ วันที่ 30 กันยายน พ.ศ. 2568</v>
      </c>
      <c r="B50" s="183"/>
      <c r="C50" s="183"/>
      <c r="D50" s="3"/>
      <c r="E50" s="3"/>
      <c r="F50" s="3"/>
      <c r="G50" s="3"/>
      <c r="H50" s="3"/>
      <c r="I50" s="3"/>
      <c r="J50" s="3"/>
      <c r="K50" s="3"/>
      <c r="L50" s="3"/>
    </row>
    <row r="51" spans="1:12" ht="19.5" customHeight="1"/>
    <row r="52" spans="1:12" ht="20.100000000000001" customHeight="1">
      <c r="F52" s="3"/>
      <c r="G52" s="3"/>
      <c r="H52" s="3"/>
      <c r="I52" s="3"/>
      <c r="J52" s="3"/>
      <c r="K52" s="3"/>
      <c r="L52" s="186" t="s">
        <v>2</v>
      </c>
    </row>
    <row r="53" spans="1:12" ht="20.100000000000001" customHeight="1">
      <c r="A53" s="1"/>
      <c r="B53" s="1"/>
      <c r="C53" s="187"/>
      <c r="D53" s="188"/>
      <c r="E53" s="188"/>
      <c r="F53" s="228" t="s">
        <v>3</v>
      </c>
      <c r="G53" s="228"/>
      <c r="H53" s="228"/>
      <c r="I53" s="188"/>
      <c r="J53" s="228" t="s">
        <v>4</v>
      </c>
      <c r="K53" s="228"/>
      <c r="L53" s="228"/>
    </row>
    <row r="54" spans="1:12" ht="20.100000000000001" customHeight="1">
      <c r="A54" s="1"/>
      <c r="B54" s="1"/>
      <c r="C54" s="189"/>
      <c r="D54" s="189"/>
      <c r="E54" s="189"/>
      <c r="F54" s="146" t="s">
        <v>5</v>
      </c>
      <c r="G54" s="191"/>
      <c r="H54" s="146" t="s">
        <v>6</v>
      </c>
      <c r="I54" s="191"/>
      <c r="J54" s="146" t="s">
        <v>5</v>
      </c>
      <c r="K54" s="191"/>
      <c r="L54" s="146" t="s">
        <v>6</v>
      </c>
    </row>
    <row r="55" spans="1:12" ht="20.100000000000001" customHeight="1">
      <c r="A55" s="1"/>
      <c r="B55" s="1"/>
      <c r="C55" s="189"/>
      <c r="D55" s="189"/>
      <c r="E55" s="189"/>
      <c r="F55" s="191" t="s">
        <v>162</v>
      </c>
      <c r="G55" s="191"/>
      <c r="H55" s="191" t="s">
        <v>7</v>
      </c>
      <c r="I55" s="191"/>
      <c r="J55" s="191" t="s">
        <v>162</v>
      </c>
      <c r="K55" s="191"/>
      <c r="L55" s="191" t="s">
        <v>7</v>
      </c>
    </row>
    <row r="56" spans="1:12" ht="20.100000000000001" customHeight="1">
      <c r="A56" s="189"/>
      <c r="B56" s="188"/>
      <c r="C56" s="189"/>
      <c r="D56" s="192" t="s">
        <v>8</v>
      </c>
      <c r="E56" s="191"/>
      <c r="F56" s="193" t="s">
        <v>9</v>
      </c>
      <c r="G56" s="194"/>
      <c r="H56" s="193" t="s">
        <v>10</v>
      </c>
      <c r="I56" s="194"/>
      <c r="J56" s="193" t="s">
        <v>9</v>
      </c>
      <c r="K56" s="194"/>
      <c r="L56" s="193" t="s">
        <v>10</v>
      </c>
    </row>
    <row r="57" spans="1:12" ht="8.25" customHeight="1">
      <c r="A57" s="189"/>
      <c r="B57" s="188"/>
      <c r="C57" s="189"/>
      <c r="D57" s="195"/>
      <c r="E57" s="191"/>
      <c r="F57" s="194"/>
      <c r="G57" s="194"/>
      <c r="H57" s="194"/>
      <c r="I57" s="194"/>
      <c r="J57" s="194"/>
      <c r="K57" s="194"/>
      <c r="L57" s="194"/>
    </row>
    <row r="58" spans="1:12" ht="20.100000000000001" customHeight="1">
      <c r="A58" s="1" t="s">
        <v>33</v>
      </c>
      <c r="B58" s="1"/>
      <c r="C58" s="187"/>
      <c r="F58" s="21"/>
      <c r="G58" s="21"/>
      <c r="H58" s="21"/>
      <c r="I58" s="21"/>
      <c r="J58" s="21"/>
      <c r="K58" s="21"/>
      <c r="L58" s="21"/>
    </row>
    <row r="59" spans="1:12" ht="8.25" customHeight="1">
      <c r="C59" s="197"/>
      <c r="F59" s="21"/>
      <c r="G59" s="21"/>
      <c r="H59" s="21"/>
      <c r="I59" s="21"/>
      <c r="J59" s="21"/>
      <c r="K59" s="21"/>
      <c r="L59" s="21"/>
    </row>
    <row r="60" spans="1:12" ht="20.100000000000001" customHeight="1">
      <c r="A60" s="1" t="s">
        <v>34</v>
      </c>
      <c r="B60" s="1"/>
      <c r="C60" s="187"/>
      <c r="F60" s="21"/>
      <c r="G60" s="21"/>
      <c r="H60" s="21"/>
      <c r="I60" s="21"/>
      <c r="J60" s="21"/>
      <c r="K60" s="21"/>
      <c r="L60" s="21"/>
    </row>
    <row r="61" spans="1:12" ht="7.5" customHeight="1">
      <c r="C61" s="197"/>
      <c r="F61" s="21"/>
      <c r="G61" s="21"/>
      <c r="H61" s="21"/>
      <c r="I61" s="21"/>
      <c r="J61" s="21"/>
      <c r="K61" s="21"/>
      <c r="L61" s="21"/>
    </row>
    <row r="62" spans="1:12" ht="20.100000000000001" customHeight="1">
      <c r="A62" s="2" t="s">
        <v>148</v>
      </c>
      <c r="D62" s="206">
        <v>11</v>
      </c>
      <c r="E62" s="207"/>
      <c r="F62" s="208">
        <v>3000</v>
      </c>
      <c r="G62" s="208"/>
      <c r="H62" s="11">
        <v>0</v>
      </c>
      <c r="I62" s="11"/>
      <c r="J62" s="11">
        <v>3000</v>
      </c>
      <c r="K62" s="11"/>
      <c r="L62" s="11">
        <v>0</v>
      </c>
    </row>
    <row r="63" spans="1:12" ht="20.100000000000001" customHeight="1">
      <c r="A63" s="2" t="s">
        <v>35</v>
      </c>
      <c r="D63" s="206">
        <v>12</v>
      </c>
      <c r="E63" s="207"/>
      <c r="F63" s="208">
        <v>30495</v>
      </c>
      <c r="G63" s="208"/>
      <c r="H63" s="11">
        <v>33034</v>
      </c>
      <c r="I63" s="11"/>
      <c r="J63" s="11">
        <v>3017</v>
      </c>
      <c r="K63" s="11"/>
      <c r="L63" s="11">
        <v>2270</v>
      </c>
    </row>
    <row r="64" spans="1:12" ht="20.100000000000001" customHeight="1">
      <c r="A64" s="2" t="s">
        <v>36</v>
      </c>
      <c r="C64" s="197"/>
      <c r="D64" s="206"/>
      <c r="E64" s="207"/>
      <c r="F64" s="208"/>
      <c r="G64" s="208"/>
      <c r="H64" s="12"/>
      <c r="I64" s="12"/>
      <c r="J64" s="12"/>
      <c r="K64" s="12"/>
      <c r="L64" s="12"/>
    </row>
    <row r="65" spans="1:12" ht="20.100000000000001" customHeight="1">
      <c r="B65" s="2" t="s">
        <v>37</v>
      </c>
      <c r="C65" s="209"/>
      <c r="D65" s="206">
        <v>16.399999999999999</v>
      </c>
      <c r="E65" s="207"/>
      <c r="F65" s="210">
        <v>43908</v>
      </c>
      <c r="G65" s="208"/>
      <c r="H65" s="11">
        <v>43908</v>
      </c>
      <c r="I65" s="11"/>
      <c r="J65" s="11">
        <v>0</v>
      </c>
      <c r="K65" s="11"/>
      <c r="L65" s="11">
        <v>0</v>
      </c>
    </row>
    <row r="66" spans="1:12" ht="20.100000000000001" customHeight="1">
      <c r="A66" s="2" t="s">
        <v>38</v>
      </c>
      <c r="C66" s="197"/>
      <c r="D66" s="206"/>
      <c r="E66" s="207"/>
      <c r="F66" s="208"/>
      <c r="G66" s="208"/>
      <c r="H66" s="12"/>
      <c r="I66" s="12"/>
      <c r="J66" s="12"/>
      <c r="K66" s="12"/>
      <c r="L66" s="12"/>
    </row>
    <row r="67" spans="1:12" ht="20.100000000000001" customHeight="1">
      <c r="B67" s="2" t="s">
        <v>39</v>
      </c>
      <c r="C67" s="197"/>
      <c r="D67" s="206"/>
      <c r="E67" s="207"/>
      <c r="F67" s="208">
        <v>3562</v>
      </c>
      <c r="G67" s="208"/>
      <c r="H67" s="12">
        <v>3001</v>
      </c>
      <c r="I67" s="11"/>
      <c r="J67" s="12">
        <v>1030</v>
      </c>
      <c r="K67" s="11"/>
      <c r="L67" s="11">
        <v>957</v>
      </c>
    </row>
    <row r="68" spans="1:12" ht="20.100000000000001" customHeight="1">
      <c r="A68" s="2" t="s">
        <v>40</v>
      </c>
      <c r="C68" s="197"/>
      <c r="D68" s="206"/>
      <c r="E68" s="207"/>
      <c r="F68" s="211">
        <v>6084</v>
      </c>
      <c r="G68" s="208"/>
      <c r="H68" s="13">
        <v>6811</v>
      </c>
      <c r="I68" s="14"/>
      <c r="J68" s="13">
        <v>240</v>
      </c>
      <c r="K68" s="14"/>
      <c r="L68" s="13">
        <v>391</v>
      </c>
    </row>
    <row r="69" spans="1:12" ht="8.25" customHeight="1">
      <c r="C69" s="197"/>
      <c r="F69" s="21"/>
      <c r="G69" s="21"/>
      <c r="H69" s="21"/>
      <c r="I69" s="21"/>
      <c r="J69" s="21"/>
      <c r="K69" s="21"/>
      <c r="L69" s="21"/>
    </row>
    <row r="70" spans="1:12" ht="20.100000000000001" customHeight="1">
      <c r="A70" s="1" t="s">
        <v>41</v>
      </c>
      <c r="B70" s="1"/>
      <c r="C70" s="187"/>
      <c r="F70" s="22">
        <f>SUM(F62:F68)</f>
        <v>87049</v>
      </c>
      <c r="G70" s="23"/>
      <c r="H70" s="22">
        <f>SUM(H62:H68)</f>
        <v>86754</v>
      </c>
      <c r="I70" s="23"/>
      <c r="J70" s="22">
        <f>SUM(J62:J68)</f>
        <v>7287</v>
      </c>
      <c r="K70" s="23"/>
      <c r="L70" s="22">
        <f>SUM(L62:L68)</f>
        <v>3618</v>
      </c>
    </row>
    <row r="71" spans="1:12" ht="20.100000000000001" customHeight="1">
      <c r="C71" s="197"/>
      <c r="F71" s="21"/>
      <c r="G71" s="21"/>
      <c r="H71" s="21"/>
      <c r="I71" s="21"/>
      <c r="J71" s="21"/>
      <c r="K71" s="21"/>
      <c r="L71" s="21"/>
    </row>
    <row r="72" spans="1:12" ht="20.100000000000001" customHeight="1">
      <c r="A72" s="1" t="s">
        <v>42</v>
      </c>
      <c r="B72" s="1"/>
      <c r="C72" s="187"/>
      <c r="F72" s="21"/>
      <c r="G72" s="21"/>
      <c r="H72" s="21"/>
      <c r="I72" s="21"/>
      <c r="J72" s="21"/>
      <c r="K72" s="21"/>
      <c r="L72" s="21"/>
    </row>
    <row r="73" spans="1:12" ht="8.25" customHeight="1">
      <c r="C73" s="197"/>
      <c r="F73" s="21"/>
      <c r="G73" s="21"/>
      <c r="H73" s="21"/>
      <c r="I73" s="21"/>
      <c r="J73" s="21"/>
      <c r="K73" s="21"/>
      <c r="L73" s="21"/>
    </row>
    <row r="74" spans="1:12" ht="20.100000000000001" customHeight="1">
      <c r="A74" s="2" t="s">
        <v>36</v>
      </c>
      <c r="C74" s="197"/>
      <c r="D74" s="206">
        <v>16.399999999999999</v>
      </c>
      <c r="E74" s="207"/>
      <c r="F74" s="11">
        <v>79253</v>
      </c>
      <c r="G74" s="11"/>
      <c r="H74" s="11">
        <v>82184</v>
      </c>
      <c r="I74" s="11"/>
      <c r="J74" s="11">
        <v>0</v>
      </c>
      <c r="K74" s="11"/>
      <c r="L74" s="11">
        <v>0</v>
      </c>
    </row>
    <row r="75" spans="1:12" ht="20.100000000000001" customHeight="1">
      <c r="A75" s="212" t="s">
        <v>38</v>
      </c>
      <c r="B75" s="212"/>
      <c r="C75" s="212"/>
      <c r="D75" s="206"/>
      <c r="E75" s="213"/>
      <c r="F75" s="11">
        <v>9712</v>
      </c>
      <c r="G75" s="11"/>
      <c r="H75" s="11">
        <v>12513</v>
      </c>
      <c r="I75" s="11"/>
      <c r="J75" s="11">
        <v>6227</v>
      </c>
      <c r="K75" s="11"/>
      <c r="L75" s="11">
        <v>7006</v>
      </c>
    </row>
    <row r="76" spans="1:12" ht="20.100000000000001" customHeight="1">
      <c r="A76" s="2" t="s">
        <v>43</v>
      </c>
      <c r="C76" s="197"/>
      <c r="D76" s="207"/>
      <c r="E76" s="207"/>
      <c r="F76" s="13">
        <v>24402</v>
      </c>
      <c r="G76" s="14"/>
      <c r="H76" s="13">
        <v>24018</v>
      </c>
      <c r="I76" s="14"/>
      <c r="J76" s="13">
        <v>7881</v>
      </c>
      <c r="K76" s="14"/>
      <c r="L76" s="13">
        <v>7278</v>
      </c>
    </row>
    <row r="77" spans="1:12" ht="8.25" customHeight="1">
      <c r="C77" s="197"/>
      <c r="F77" s="21"/>
      <c r="G77" s="21"/>
      <c r="H77" s="21"/>
      <c r="I77" s="21"/>
      <c r="J77" s="21"/>
      <c r="K77" s="21"/>
      <c r="L77" s="21"/>
    </row>
    <row r="78" spans="1:12" ht="20.100000000000001" customHeight="1">
      <c r="A78" s="1" t="s">
        <v>44</v>
      </c>
      <c r="B78" s="1"/>
      <c r="C78" s="187"/>
      <c r="F78" s="22">
        <f>SUM(F74:F77)</f>
        <v>113367</v>
      </c>
      <c r="G78" s="24"/>
      <c r="H78" s="22">
        <f>SUM(H74:H77)</f>
        <v>118715</v>
      </c>
      <c r="I78" s="24"/>
      <c r="J78" s="22">
        <f>SUM(J74:J77)</f>
        <v>14108</v>
      </c>
      <c r="K78" s="24"/>
      <c r="L78" s="22">
        <f>SUM(L74:L77)</f>
        <v>14284</v>
      </c>
    </row>
    <row r="79" spans="1:12" ht="8.25" customHeight="1">
      <c r="C79" s="197"/>
      <c r="F79" s="21"/>
      <c r="G79" s="21"/>
      <c r="H79" s="21"/>
      <c r="I79" s="21"/>
      <c r="J79" s="21"/>
      <c r="K79" s="21"/>
      <c r="L79" s="21"/>
    </row>
    <row r="80" spans="1:12" ht="20.100000000000001" customHeight="1">
      <c r="A80" s="1" t="s">
        <v>45</v>
      </c>
      <c r="B80" s="1"/>
      <c r="C80" s="187"/>
      <c r="F80" s="22">
        <f>SUM(F70+F78)</f>
        <v>200416</v>
      </c>
      <c r="G80" s="21"/>
      <c r="H80" s="22">
        <f>SUM(H70+H78)</f>
        <v>205469</v>
      </c>
      <c r="I80" s="21"/>
      <c r="J80" s="22">
        <f>SUM(J70+J78)</f>
        <v>21395</v>
      </c>
      <c r="K80" s="21"/>
      <c r="L80" s="22">
        <f>SUM(L70+L78)</f>
        <v>17902</v>
      </c>
    </row>
    <row r="81" spans="1:12" ht="20.100000000000001" customHeight="1">
      <c r="A81" s="1"/>
      <c r="B81" s="1"/>
      <c r="C81" s="187"/>
      <c r="F81" s="5"/>
      <c r="G81" s="4"/>
      <c r="H81" s="5"/>
      <c r="I81" s="4"/>
      <c r="J81" s="5"/>
      <c r="K81" s="4"/>
      <c r="L81" s="5"/>
    </row>
    <row r="82" spans="1:12" ht="20.100000000000001" customHeight="1">
      <c r="A82" s="1"/>
      <c r="B82" s="1"/>
      <c r="C82" s="187"/>
      <c r="F82" s="5"/>
      <c r="G82" s="4"/>
      <c r="H82" s="5"/>
      <c r="I82" s="4"/>
      <c r="J82" s="5"/>
      <c r="K82" s="4"/>
      <c r="L82" s="5"/>
    </row>
    <row r="83" spans="1:12" ht="20.100000000000001" customHeight="1">
      <c r="A83" s="1"/>
      <c r="B83" s="1"/>
      <c r="C83" s="187"/>
      <c r="F83" s="5"/>
      <c r="G83" s="4"/>
      <c r="H83" s="5"/>
      <c r="I83" s="4"/>
      <c r="J83" s="5"/>
      <c r="K83" s="4"/>
      <c r="L83" s="5"/>
    </row>
    <row r="84" spans="1:12" ht="20.100000000000001" customHeight="1">
      <c r="A84" s="1"/>
      <c r="B84" s="1"/>
      <c r="C84" s="187"/>
      <c r="F84" s="5"/>
      <c r="G84" s="4"/>
      <c r="H84" s="5"/>
      <c r="I84" s="4"/>
      <c r="J84" s="5"/>
      <c r="K84" s="4"/>
      <c r="L84" s="5"/>
    </row>
    <row r="85" spans="1:12" ht="20.100000000000001" customHeight="1">
      <c r="A85" s="1"/>
      <c r="B85" s="1"/>
      <c r="C85" s="187"/>
      <c r="F85" s="5"/>
      <c r="G85" s="4"/>
      <c r="H85" s="5"/>
      <c r="I85" s="4"/>
      <c r="J85" s="5"/>
      <c r="K85" s="4"/>
      <c r="L85" s="5"/>
    </row>
    <row r="86" spans="1:12" ht="20.100000000000001" customHeight="1">
      <c r="A86" s="1"/>
      <c r="B86" s="1"/>
      <c r="C86" s="187"/>
      <c r="F86" s="5"/>
      <c r="G86" s="4"/>
      <c r="H86" s="5"/>
      <c r="I86" s="4"/>
      <c r="J86" s="5"/>
      <c r="K86" s="4"/>
      <c r="L86" s="5"/>
    </row>
    <row r="87" spans="1:12" ht="20.100000000000001" customHeight="1">
      <c r="A87" s="1"/>
      <c r="B87" s="1"/>
      <c r="C87" s="187"/>
      <c r="F87" s="5"/>
      <c r="G87" s="4"/>
      <c r="H87" s="5"/>
      <c r="I87" s="4"/>
      <c r="J87" s="5"/>
      <c r="K87" s="4"/>
      <c r="L87" s="5"/>
    </row>
    <row r="88" spans="1:12" ht="20.100000000000001" customHeight="1">
      <c r="A88" s="1"/>
      <c r="B88" s="1"/>
      <c r="C88" s="187"/>
      <c r="F88" s="5"/>
      <c r="G88" s="4"/>
      <c r="H88" s="5"/>
      <c r="I88" s="4"/>
      <c r="J88" s="5"/>
      <c r="K88" s="4"/>
      <c r="L88" s="5"/>
    </row>
    <row r="89" spans="1:12" ht="20.100000000000001" customHeight="1">
      <c r="A89" s="1"/>
      <c r="B89" s="1"/>
      <c r="C89" s="187"/>
      <c r="F89" s="5"/>
      <c r="G89" s="4"/>
      <c r="H89" s="5"/>
      <c r="I89" s="4"/>
      <c r="J89" s="5"/>
      <c r="K89" s="4"/>
      <c r="L89" s="5"/>
    </row>
    <row r="90" spans="1:12" ht="5.25" customHeight="1">
      <c r="A90" s="1"/>
      <c r="B90" s="1"/>
      <c r="C90" s="187"/>
      <c r="F90" s="5"/>
      <c r="G90" s="4"/>
      <c r="H90" s="5"/>
      <c r="I90" s="4"/>
      <c r="J90" s="5"/>
      <c r="K90" s="4"/>
      <c r="L90" s="5"/>
    </row>
    <row r="91" spans="1:12" ht="20.100000000000001" customHeight="1">
      <c r="A91" s="200" t="s">
        <v>31</v>
      </c>
      <c r="B91" s="200"/>
      <c r="C91" s="200"/>
      <c r="D91" s="200"/>
      <c r="E91" s="200"/>
      <c r="F91" s="204"/>
      <c r="G91" s="204"/>
    </row>
    <row r="92" spans="1:12" ht="20.100000000000001" customHeight="1">
      <c r="A92" s="205"/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</row>
    <row r="93" spans="1:12" ht="11.25" customHeight="1">
      <c r="A93" s="205"/>
      <c r="B93" s="205"/>
      <c r="C93" s="205"/>
      <c r="D93" s="205"/>
      <c r="E93" s="205"/>
      <c r="F93" s="205"/>
      <c r="G93" s="205"/>
      <c r="H93" s="205"/>
      <c r="I93" s="205"/>
      <c r="J93" s="205"/>
      <c r="K93" s="205"/>
      <c r="L93" s="205"/>
    </row>
    <row r="94" spans="1:12" ht="22.15" customHeight="1">
      <c r="A94" s="3" t="str">
        <f>A47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20.100000000000001" customHeight="1">
      <c r="A95" s="1" t="str">
        <f>+A48</f>
        <v>บริษัท แม็ทชิ่ง แม็กซิไมซ์ โซลูชั่น จำกัด (มหาชน)</v>
      </c>
      <c r="B95" s="1"/>
      <c r="C95" s="1"/>
    </row>
    <row r="96" spans="1:12" ht="20.100000000000001" customHeight="1">
      <c r="A96" s="1" t="s">
        <v>1</v>
      </c>
      <c r="B96" s="1"/>
      <c r="C96" s="1"/>
    </row>
    <row r="97" spans="1:12" ht="20.100000000000001" customHeight="1">
      <c r="A97" s="183" t="str">
        <f>+A3</f>
        <v>ณ วันที่ 30 กันยายน พ.ศ. 2568</v>
      </c>
      <c r="B97" s="183"/>
      <c r="C97" s="183"/>
      <c r="D97" s="3"/>
      <c r="E97" s="3"/>
      <c r="F97" s="3"/>
      <c r="G97" s="3"/>
      <c r="H97" s="3"/>
      <c r="I97" s="3"/>
      <c r="J97" s="3"/>
      <c r="K97" s="3"/>
      <c r="L97" s="3"/>
    </row>
    <row r="99" spans="1:12" ht="20.100000000000001" customHeight="1">
      <c r="F99" s="3"/>
      <c r="G99" s="3"/>
      <c r="H99" s="3"/>
      <c r="I99" s="3"/>
      <c r="J99" s="3"/>
      <c r="K99" s="3"/>
      <c r="L99" s="186" t="s">
        <v>2</v>
      </c>
    </row>
    <row r="100" spans="1:12" ht="20.100000000000001" customHeight="1">
      <c r="A100" s="1"/>
      <c r="B100" s="1"/>
      <c r="C100" s="187"/>
      <c r="D100" s="188"/>
      <c r="E100" s="188"/>
      <c r="F100" s="228" t="s">
        <v>3</v>
      </c>
      <c r="G100" s="228"/>
      <c r="H100" s="228"/>
      <c r="I100" s="188"/>
      <c r="J100" s="228" t="s">
        <v>4</v>
      </c>
      <c r="K100" s="228"/>
      <c r="L100" s="228"/>
    </row>
    <row r="101" spans="1:12" ht="20.100000000000001" customHeight="1">
      <c r="A101" s="1"/>
      <c r="B101" s="1"/>
      <c r="C101" s="189"/>
      <c r="D101" s="189"/>
      <c r="E101" s="189"/>
      <c r="F101" s="146" t="s">
        <v>5</v>
      </c>
      <c r="G101" s="191"/>
      <c r="H101" s="146" t="s">
        <v>6</v>
      </c>
      <c r="I101" s="191"/>
      <c r="J101" s="146" t="s">
        <v>5</v>
      </c>
      <c r="K101" s="191"/>
      <c r="L101" s="146" t="s">
        <v>6</v>
      </c>
    </row>
    <row r="102" spans="1:12" ht="20.100000000000001" customHeight="1">
      <c r="A102" s="1"/>
      <c r="B102" s="1"/>
      <c r="C102" s="189"/>
      <c r="D102" s="189"/>
      <c r="E102" s="189"/>
      <c r="F102" s="191" t="s">
        <v>162</v>
      </c>
      <c r="G102" s="191"/>
      <c r="H102" s="191" t="s">
        <v>7</v>
      </c>
      <c r="I102" s="191"/>
      <c r="J102" s="191" t="s">
        <v>162</v>
      </c>
      <c r="K102" s="191"/>
      <c r="L102" s="191" t="s">
        <v>7</v>
      </c>
    </row>
    <row r="103" spans="1:12" ht="20.100000000000001" customHeight="1">
      <c r="A103" s="1"/>
      <c r="B103" s="1"/>
      <c r="C103" s="189"/>
      <c r="D103" s="195"/>
      <c r="E103" s="189"/>
      <c r="F103" s="193" t="s">
        <v>9</v>
      </c>
      <c r="G103" s="194"/>
      <c r="H103" s="193" t="s">
        <v>10</v>
      </c>
      <c r="I103" s="194"/>
      <c r="J103" s="193" t="s">
        <v>9</v>
      </c>
      <c r="K103" s="194"/>
      <c r="L103" s="193" t="s">
        <v>10</v>
      </c>
    </row>
    <row r="104" spans="1:12" ht="8.25" customHeight="1">
      <c r="A104" s="1"/>
      <c r="B104" s="1"/>
      <c r="C104" s="189"/>
      <c r="D104" s="195"/>
      <c r="E104" s="189"/>
      <c r="F104" s="194"/>
      <c r="G104" s="194"/>
      <c r="H104" s="194"/>
      <c r="I104" s="194"/>
      <c r="J104" s="194"/>
      <c r="K104" s="194"/>
      <c r="L104" s="194"/>
    </row>
    <row r="105" spans="1:12" ht="20.100000000000001" customHeight="1">
      <c r="A105" s="1" t="s">
        <v>33</v>
      </c>
      <c r="B105" s="1"/>
      <c r="C105" s="187"/>
      <c r="F105" s="21"/>
      <c r="G105" s="21"/>
      <c r="H105" s="21"/>
      <c r="I105" s="21"/>
      <c r="J105" s="21"/>
      <c r="K105" s="21"/>
      <c r="L105" s="21"/>
    </row>
    <row r="106" spans="1:12" ht="8.25" customHeight="1">
      <c r="C106" s="197"/>
      <c r="F106" s="21"/>
      <c r="G106" s="21"/>
      <c r="H106" s="21"/>
      <c r="I106" s="21"/>
      <c r="J106" s="21"/>
      <c r="K106" s="21"/>
      <c r="L106" s="21"/>
    </row>
    <row r="107" spans="1:12" ht="20.100000000000001" customHeight="1">
      <c r="A107" s="1" t="s">
        <v>46</v>
      </c>
      <c r="B107" s="1"/>
      <c r="C107" s="187"/>
      <c r="F107" s="21"/>
      <c r="G107" s="21"/>
      <c r="H107" s="21"/>
      <c r="I107" s="21"/>
      <c r="J107" s="21"/>
      <c r="K107" s="21"/>
      <c r="L107" s="21"/>
    </row>
    <row r="108" spans="1:12" ht="20.100000000000001" customHeight="1">
      <c r="A108" s="2" t="s">
        <v>47</v>
      </c>
      <c r="C108" s="197"/>
      <c r="F108" s="21"/>
      <c r="G108" s="21"/>
      <c r="H108" s="21"/>
      <c r="I108" s="21"/>
      <c r="J108" s="21"/>
      <c r="K108" s="21"/>
      <c r="L108" s="21"/>
    </row>
    <row r="109" spans="1:12" ht="20.100000000000001" customHeight="1">
      <c r="B109" s="2" t="s">
        <v>48</v>
      </c>
      <c r="D109" s="206"/>
      <c r="F109" s="21"/>
      <c r="G109" s="21"/>
      <c r="H109" s="21"/>
      <c r="I109" s="21"/>
      <c r="J109" s="21"/>
      <c r="K109" s="21"/>
      <c r="L109" s="21"/>
    </row>
    <row r="110" spans="1:12" ht="20.100000000000001" customHeight="1">
      <c r="C110" s="2" t="s">
        <v>49</v>
      </c>
      <c r="D110" s="207"/>
      <c r="E110" s="207"/>
      <c r="F110" s="6"/>
      <c r="G110" s="6"/>
      <c r="H110" s="6"/>
      <c r="I110" s="11"/>
      <c r="J110" s="6"/>
      <c r="K110" s="11"/>
      <c r="L110" s="6"/>
    </row>
    <row r="111" spans="1:12" ht="20.100000000000001" customHeight="1" thickBot="1">
      <c r="C111" s="2" t="s">
        <v>50</v>
      </c>
      <c r="D111" s="207"/>
      <c r="E111" s="207"/>
      <c r="F111" s="15">
        <v>781630</v>
      </c>
      <c r="G111" s="6"/>
      <c r="H111" s="15">
        <v>781630</v>
      </c>
      <c r="I111" s="6"/>
      <c r="J111" s="15">
        <v>781630</v>
      </c>
      <c r="K111" s="11"/>
      <c r="L111" s="15">
        <v>781630</v>
      </c>
    </row>
    <row r="112" spans="1:12" ht="8.25" customHeight="1" thickTop="1">
      <c r="C112" s="197"/>
      <c r="D112" s="214"/>
      <c r="E112" s="215"/>
      <c r="F112" s="26"/>
      <c r="G112" s="26"/>
      <c r="H112" s="26"/>
      <c r="I112" s="26"/>
      <c r="J112" s="26"/>
      <c r="K112" s="216"/>
      <c r="L112" s="26"/>
    </row>
    <row r="113" spans="1:12" ht="20.100000000000001" customHeight="1">
      <c r="B113" s="2" t="s">
        <v>51</v>
      </c>
      <c r="D113" s="207"/>
      <c r="E113" s="207"/>
      <c r="F113" s="217"/>
      <c r="G113" s="217"/>
      <c r="H113" s="217"/>
      <c r="I113" s="217"/>
      <c r="J113" s="217"/>
      <c r="K113" s="217"/>
      <c r="L113" s="217"/>
    </row>
    <row r="114" spans="1:12" ht="20.100000000000001" customHeight="1">
      <c r="C114" s="2" t="s">
        <v>52</v>
      </c>
      <c r="D114" s="213"/>
      <c r="E114" s="213"/>
      <c r="F114" s="213"/>
      <c r="G114" s="213"/>
      <c r="H114" s="213"/>
      <c r="I114" s="213"/>
      <c r="J114" s="213"/>
      <c r="K114" s="213"/>
      <c r="L114" s="213"/>
    </row>
    <row r="115" spans="1:12" ht="20.100000000000001" customHeight="1">
      <c r="C115" s="2" t="s">
        <v>53</v>
      </c>
      <c r="F115" s="11">
        <v>781629</v>
      </c>
      <c r="G115" s="11"/>
      <c r="H115" s="11">
        <v>781629</v>
      </c>
      <c r="I115" s="11"/>
      <c r="J115" s="11">
        <v>781629</v>
      </c>
      <c r="K115" s="11"/>
      <c r="L115" s="11">
        <v>781629</v>
      </c>
    </row>
    <row r="116" spans="1:12" ht="20.100000000000001" customHeight="1">
      <c r="A116" s="2" t="s">
        <v>54</v>
      </c>
      <c r="D116" s="207"/>
      <c r="E116" s="207"/>
      <c r="F116" s="11">
        <v>355635</v>
      </c>
      <c r="G116" s="11"/>
      <c r="H116" s="11">
        <v>355635</v>
      </c>
      <c r="I116" s="11"/>
      <c r="J116" s="11">
        <v>355635</v>
      </c>
      <c r="K116" s="11"/>
      <c r="L116" s="11">
        <v>355635</v>
      </c>
    </row>
    <row r="117" spans="1:12" ht="20.100000000000001" customHeight="1">
      <c r="A117" s="2" t="s">
        <v>81</v>
      </c>
      <c r="D117" s="207"/>
      <c r="E117" s="207"/>
      <c r="F117" s="12"/>
      <c r="G117" s="12"/>
      <c r="H117" s="12"/>
      <c r="I117" s="12"/>
      <c r="J117" s="12"/>
      <c r="K117" s="12"/>
      <c r="L117" s="12"/>
    </row>
    <row r="118" spans="1:12" ht="20.100000000000001" customHeight="1">
      <c r="B118" s="2" t="s">
        <v>55</v>
      </c>
      <c r="D118" s="207"/>
      <c r="E118" s="207"/>
      <c r="F118" s="13">
        <v>102543</v>
      </c>
      <c r="G118" s="11"/>
      <c r="H118" s="16">
        <v>150952</v>
      </c>
      <c r="I118" s="11"/>
      <c r="J118" s="16">
        <v>-3446</v>
      </c>
      <c r="K118" s="11"/>
      <c r="L118" s="16">
        <v>5020</v>
      </c>
    </row>
    <row r="119" spans="1:12" ht="8.25" customHeight="1">
      <c r="C119" s="197"/>
      <c r="F119" s="21"/>
      <c r="G119" s="21"/>
      <c r="H119" s="21"/>
      <c r="I119" s="21"/>
      <c r="J119" s="21"/>
      <c r="K119" s="21"/>
      <c r="L119" s="21"/>
    </row>
    <row r="120" spans="1:12" ht="20.100000000000001" customHeight="1">
      <c r="A120" s="2" t="s">
        <v>56</v>
      </c>
      <c r="C120" s="197"/>
      <c r="F120" s="24">
        <f>SUM(F115:F118)</f>
        <v>1239807</v>
      </c>
      <c r="G120" s="24"/>
      <c r="H120" s="24">
        <f>SUM(H115:H118)</f>
        <v>1288216</v>
      </c>
      <c r="I120" s="24"/>
      <c r="J120" s="24">
        <f>SUM(J115:J118)</f>
        <v>1133818</v>
      </c>
      <c r="K120" s="24"/>
      <c r="L120" s="24">
        <f>SUM(L115:L118)</f>
        <v>1142284</v>
      </c>
    </row>
    <row r="121" spans="1:12" ht="20.100000000000001" customHeight="1">
      <c r="A121" s="2" t="s">
        <v>57</v>
      </c>
      <c r="C121" s="197"/>
      <c r="D121" s="207"/>
      <c r="F121" s="218">
        <v>0</v>
      </c>
      <c r="G121" s="12"/>
      <c r="H121" s="218">
        <v>0</v>
      </c>
      <c r="I121" s="11"/>
      <c r="J121" s="218">
        <v>0</v>
      </c>
      <c r="K121" s="11"/>
      <c r="L121" s="13">
        <v>0</v>
      </c>
    </row>
    <row r="122" spans="1:12" ht="8.25" customHeight="1">
      <c r="A122" s="1"/>
      <c r="B122" s="1"/>
      <c r="C122" s="187"/>
      <c r="F122" s="21"/>
      <c r="G122" s="21"/>
      <c r="H122" s="21"/>
      <c r="I122" s="21"/>
      <c r="J122" s="21"/>
      <c r="K122" s="21"/>
      <c r="L122" s="21"/>
    </row>
    <row r="123" spans="1:12" ht="20.100000000000001" customHeight="1">
      <c r="A123" s="1" t="s">
        <v>58</v>
      </c>
      <c r="B123" s="1"/>
      <c r="C123" s="187"/>
      <c r="F123" s="22">
        <f>SUM(F120:F121)</f>
        <v>1239807</v>
      </c>
      <c r="G123" s="24"/>
      <c r="H123" s="22">
        <f>SUM(H120:H121)</f>
        <v>1288216</v>
      </c>
      <c r="I123" s="24"/>
      <c r="J123" s="22">
        <f>SUM(J120:J121)</f>
        <v>1133818</v>
      </c>
      <c r="K123" s="24"/>
      <c r="L123" s="22">
        <f>SUM(L120:L121)</f>
        <v>1142284</v>
      </c>
    </row>
    <row r="124" spans="1:12" ht="8.25" customHeight="1">
      <c r="C124" s="197"/>
      <c r="F124" s="21"/>
      <c r="G124" s="21"/>
      <c r="H124" s="21"/>
      <c r="I124" s="21"/>
      <c r="J124" s="21"/>
      <c r="K124" s="21"/>
      <c r="L124" s="21"/>
    </row>
    <row r="125" spans="1:12" ht="20.100000000000001" customHeight="1" thickBot="1">
      <c r="A125" s="1" t="s">
        <v>59</v>
      </c>
      <c r="B125" s="1"/>
      <c r="C125" s="187"/>
      <c r="F125" s="203">
        <f>SUM(F80+F123)</f>
        <v>1440223</v>
      </c>
      <c r="G125" s="23"/>
      <c r="H125" s="203">
        <f>SUM(H80+H123)</f>
        <v>1493685</v>
      </c>
      <c r="I125" s="23"/>
      <c r="J125" s="203">
        <f>+J123+J80</f>
        <v>1155213</v>
      </c>
      <c r="K125" s="23"/>
      <c r="L125" s="203">
        <f>SUM(L80+L123)</f>
        <v>1160186</v>
      </c>
    </row>
    <row r="126" spans="1:12" ht="20.100000000000001" customHeight="1" thickTop="1">
      <c r="F126" s="4"/>
      <c r="G126" s="4"/>
      <c r="H126" s="4"/>
      <c r="I126" s="4"/>
      <c r="J126" s="4"/>
      <c r="K126" s="4"/>
      <c r="L126" s="4"/>
    </row>
    <row r="127" spans="1:12" ht="20.100000000000001" customHeight="1">
      <c r="F127" s="4"/>
      <c r="G127" s="4"/>
      <c r="H127" s="4"/>
      <c r="I127" s="4"/>
      <c r="J127" s="4"/>
      <c r="K127" s="4"/>
      <c r="L127" s="4"/>
    </row>
    <row r="128" spans="1:12" ht="20.100000000000001" customHeight="1">
      <c r="F128" s="4"/>
      <c r="G128" s="4"/>
      <c r="H128" s="4"/>
      <c r="I128" s="4"/>
      <c r="J128" s="4"/>
      <c r="K128" s="4"/>
      <c r="L128" s="4"/>
    </row>
    <row r="129" spans="1:12" ht="20.100000000000001" customHeight="1">
      <c r="F129" s="4"/>
      <c r="G129" s="4"/>
      <c r="H129" s="4"/>
      <c r="I129" s="4"/>
      <c r="J129" s="4"/>
      <c r="K129" s="4"/>
      <c r="L129" s="4"/>
    </row>
    <row r="130" spans="1:12" ht="20.100000000000001" customHeight="1">
      <c r="F130" s="4"/>
      <c r="G130" s="4"/>
      <c r="H130" s="4"/>
      <c r="I130" s="4"/>
      <c r="J130" s="4"/>
      <c r="K130" s="4"/>
      <c r="L130" s="4"/>
    </row>
    <row r="131" spans="1:12" ht="20.100000000000001" customHeight="1">
      <c r="F131" s="4"/>
      <c r="G131" s="4"/>
      <c r="H131" s="4"/>
      <c r="I131" s="4"/>
      <c r="J131" s="4"/>
      <c r="K131" s="4"/>
      <c r="L131" s="4"/>
    </row>
    <row r="132" spans="1:12" ht="20.100000000000001" customHeight="1">
      <c r="F132" s="4"/>
      <c r="G132" s="4"/>
      <c r="H132" s="4"/>
      <c r="I132" s="4"/>
      <c r="J132" s="4"/>
      <c r="K132" s="4"/>
      <c r="L132" s="4"/>
    </row>
    <row r="133" spans="1:12" ht="20.100000000000001" customHeight="1">
      <c r="F133" s="4"/>
      <c r="G133" s="4"/>
      <c r="H133" s="4"/>
      <c r="I133" s="4"/>
      <c r="J133" s="4"/>
      <c r="K133" s="4"/>
      <c r="L133" s="4"/>
    </row>
    <row r="134" spans="1:12" ht="20.100000000000001" customHeight="1">
      <c r="F134" s="4"/>
      <c r="G134" s="4"/>
      <c r="H134" s="4"/>
      <c r="I134" s="4"/>
      <c r="J134" s="4"/>
      <c r="K134" s="4"/>
      <c r="L134" s="4"/>
    </row>
    <row r="135" spans="1:12" ht="20.100000000000001" customHeight="1">
      <c r="F135" s="4"/>
      <c r="G135" s="4"/>
      <c r="H135" s="4"/>
      <c r="I135" s="4"/>
      <c r="J135" s="4"/>
      <c r="K135" s="4"/>
      <c r="L135" s="4"/>
    </row>
    <row r="136" spans="1:12" ht="12.75" customHeight="1">
      <c r="F136" s="4"/>
      <c r="G136" s="4"/>
      <c r="H136" s="4"/>
      <c r="I136" s="4"/>
      <c r="J136" s="4"/>
      <c r="K136" s="4"/>
      <c r="L136" s="4"/>
    </row>
    <row r="137" spans="1:12" ht="20.100000000000001" customHeight="1">
      <c r="A137" s="200" t="s">
        <v>31</v>
      </c>
      <c r="B137" s="200"/>
      <c r="C137" s="200"/>
      <c r="D137" s="200"/>
      <c r="E137" s="200"/>
      <c r="F137" s="204"/>
    </row>
    <row r="138" spans="1:12" ht="20.100000000000001" customHeight="1">
      <c r="F138" s="219"/>
      <c r="G138" s="219"/>
      <c r="H138" s="219"/>
      <c r="I138" s="219"/>
      <c r="J138" s="219"/>
      <c r="K138" s="219"/>
      <c r="L138" s="219"/>
    </row>
    <row r="139" spans="1:12" ht="11.25" customHeight="1"/>
    <row r="140" spans="1:12" ht="22.15" customHeight="1">
      <c r="A140" s="3" t="str">
        <f>A47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</sheetData>
  <mergeCells count="6">
    <mergeCell ref="F6:H6"/>
    <mergeCell ref="J6:L6"/>
    <mergeCell ref="F53:H53"/>
    <mergeCell ref="J53:L53"/>
    <mergeCell ref="F100:H100"/>
    <mergeCell ref="J100:L100"/>
  </mergeCells>
  <pageMargins left="0.8" right="0.5" top="0.5" bottom="0.6" header="0.49" footer="0.4"/>
  <pageSetup paperSize="9" scale="95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47" max="16383" man="1"/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BE7C0-4F81-4CD0-A94C-991BF2A3B3D7}">
  <dimension ref="A1:J57"/>
  <sheetViews>
    <sheetView zoomScale="110" zoomScaleNormal="110" zoomScaleSheetLayoutView="130" workbookViewId="0">
      <selection activeCell="D1" sqref="D1:D1048576"/>
    </sheetView>
  </sheetViews>
  <sheetFormatPr defaultColWidth="9.28515625" defaultRowHeight="20.100000000000001" customHeight="1"/>
  <cols>
    <col min="1" max="1" width="33.28515625" style="2" customWidth="1"/>
    <col min="2" max="2" width="7.5703125" style="2" bestFit="1" customWidth="1"/>
    <col min="3" max="3" width="0.85546875" style="2" customWidth="1"/>
    <col min="4" max="4" width="14.7109375" style="2" customWidth="1"/>
    <col min="5" max="5" width="0.85546875" style="2" customWidth="1"/>
    <col min="6" max="6" width="14.7109375" style="2" customWidth="1"/>
    <col min="7" max="7" width="0.85546875" style="2" customWidth="1"/>
    <col min="8" max="8" width="14.7109375" style="2" customWidth="1"/>
    <col min="9" max="9" width="0.85546875" style="2" customWidth="1"/>
    <col min="10" max="10" width="14.5703125" style="2" customWidth="1"/>
    <col min="11" max="16384" width="9.28515625" style="2"/>
  </cols>
  <sheetData>
    <row r="1" spans="1:10" ht="20.100000000000001" customHeight="1">
      <c r="A1" s="1" t="s">
        <v>0</v>
      </c>
    </row>
    <row r="2" spans="1:10" ht="20.100000000000001" customHeight="1">
      <c r="A2" s="107" t="s">
        <v>60</v>
      </c>
    </row>
    <row r="3" spans="1:10" ht="20.100000000000001" customHeight="1">
      <c r="A3" s="108" t="s">
        <v>163</v>
      </c>
      <c r="B3" s="3"/>
      <c r="C3" s="3"/>
      <c r="D3" s="3"/>
      <c r="E3" s="3"/>
      <c r="F3" s="3"/>
      <c r="G3" s="3"/>
      <c r="H3" s="3"/>
      <c r="I3" s="3"/>
      <c r="J3" s="3"/>
    </row>
    <row r="4" spans="1:10" ht="17.25" customHeight="1"/>
    <row r="5" spans="1:10" ht="19.5" customHeight="1">
      <c r="D5" s="3"/>
      <c r="E5" s="3"/>
      <c r="F5" s="3"/>
      <c r="G5" s="3"/>
      <c r="H5" s="3"/>
      <c r="I5" s="3"/>
      <c r="J5" s="186" t="s">
        <v>2</v>
      </c>
    </row>
    <row r="6" spans="1:10" ht="19.5" customHeight="1">
      <c r="A6" s="187"/>
      <c r="B6" s="188"/>
      <c r="C6" s="188"/>
      <c r="D6" s="228" t="s">
        <v>3</v>
      </c>
      <c r="E6" s="228"/>
      <c r="F6" s="228"/>
      <c r="G6" s="188"/>
      <c r="H6" s="228" t="s">
        <v>4</v>
      </c>
      <c r="I6" s="228"/>
      <c r="J6" s="228"/>
    </row>
    <row r="7" spans="1:10" ht="19.5" customHeight="1">
      <c r="A7" s="187"/>
      <c r="B7" s="188"/>
      <c r="C7" s="188"/>
      <c r="D7" s="146" t="s">
        <v>5</v>
      </c>
      <c r="E7" s="146"/>
      <c r="F7" s="146" t="s">
        <v>5</v>
      </c>
      <c r="G7" s="146"/>
      <c r="H7" s="146" t="s">
        <v>5</v>
      </c>
      <c r="I7" s="146"/>
      <c r="J7" s="146" t="s">
        <v>5</v>
      </c>
    </row>
    <row r="8" spans="1:10" ht="19.5" customHeight="1">
      <c r="A8" s="189"/>
      <c r="B8" s="192" t="s">
        <v>8</v>
      </c>
      <c r="C8" s="195"/>
      <c r="D8" s="193" t="s">
        <v>9</v>
      </c>
      <c r="E8" s="194"/>
      <c r="F8" s="193" t="s">
        <v>10</v>
      </c>
      <c r="G8" s="194"/>
      <c r="H8" s="193" t="s">
        <v>9</v>
      </c>
      <c r="I8" s="194"/>
      <c r="J8" s="193" t="s">
        <v>10</v>
      </c>
    </row>
    <row r="9" spans="1:10" ht="5.0999999999999996" customHeight="1">
      <c r="A9" s="189"/>
      <c r="C9" s="188"/>
      <c r="D9" s="194"/>
      <c r="E9" s="194"/>
      <c r="F9" s="194"/>
      <c r="G9" s="194"/>
      <c r="H9" s="194"/>
      <c r="I9" s="194"/>
      <c r="J9" s="194"/>
    </row>
    <row r="10" spans="1:10" ht="19.5" customHeight="1">
      <c r="A10" s="187" t="s">
        <v>61</v>
      </c>
      <c r="D10" s="27"/>
      <c r="E10" s="4"/>
      <c r="F10" s="27"/>
      <c r="G10" s="4"/>
      <c r="H10" s="4"/>
      <c r="I10" s="4"/>
      <c r="J10" s="4"/>
    </row>
    <row r="11" spans="1:10" ht="5.0999999999999996" customHeight="1">
      <c r="A11" s="197"/>
      <c r="D11" s="4"/>
      <c r="E11" s="4"/>
      <c r="F11" s="4"/>
      <c r="G11" s="4"/>
      <c r="H11" s="4"/>
      <c r="I11" s="4"/>
      <c r="J11" s="4"/>
    </row>
    <row r="12" spans="1:10" ht="19.5" customHeight="1">
      <c r="A12" s="197" t="s">
        <v>62</v>
      </c>
      <c r="D12" s="29">
        <v>66629</v>
      </c>
      <c r="E12" s="28"/>
      <c r="F12" s="29">
        <v>89149</v>
      </c>
      <c r="G12" s="28"/>
      <c r="H12" s="29">
        <v>199</v>
      </c>
      <c r="I12" s="140"/>
      <c r="J12" s="29">
        <v>6657</v>
      </c>
    </row>
    <row r="13" spans="1:10" ht="19.5" customHeight="1">
      <c r="A13" s="197" t="s">
        <v>63</v>
      </c>
      <c r="D13" s="28">
        <v>365</v>
      </c>
      <c r="E13" s="28"/>
      <c r="F13" s="28">
        <v>904</v>
      </c>
      <c r="G13" s="28"/>
      <c r="H13" s="28">
        <v>0</v>
      </c>
      <c r="I13" s="141"/>
      <c r="J13" s="28">
        <v>0</v>
      </c>
    </row>
    <row r="14" spans="1:10" ht="19.5" customHeight="1">
      <c r="A14" s="197" t="s">
        <v>64</v>
      </c>
      <c r="B14" s="206"/>
      <c r="D14" s="31">
        <v>1315</v>
      </c>
      <c r="E14" s="28"/>
      <c r="F14" s="31">
        <v>2344</v>
      </c>
      <c r="G14" s="28"/>
      <c r="H14" s="31">
        <v>0</v>
      </c>
      <c r="I14" s="140"/>
      <c r="J14" s="31">
        <v>0</v>
      </c>
    </row>
    <row r="15" spans="1:10" ht="5.0999999999999996" customHeight="1">
      <c r="A15" s="220"/>
      <c r="D15" s="27"/>
      <c r="E15" s="27"/>
      <c r="F15" s="27"/>
      <c r="G15" s="27"/>
      <c r="H15" s="27"/>
      <c r="I15" s="27"/>
      <c r="J15" s="27"/>
    </row>
    <row r="16" spans="1:10" ht="19.5" customHeight="1">
      <c r="A16" s="187" t="s">
        <v>65</v>
      </c>
      <c r="D16" s="142">
        <f>SUM(D12:D14)</f>
        <v>68309</v>
      </c>
      <c r="E16" s="5"/>
      <c r="F16" s="142">
        <f>SUM(F12:F14)</f>
        <v>92397</v>
      </c>
      <c r="G16" s="5"/>
      <c r="H16" s="142">
        <f>SUM(H12:H14)</f>
        <v>199</v>
      </c>
      <c r="I16" s="5"/>
      <c r="J16" s="142">
        <f>SUM(J12:J14)</f>
        <v>6657</v>
      </c>
    </row>
    <row r="17" spans="1:10" ht="8.25" customHeight="1">
      <c r="A17" s="197"/>
      <c r="D17" s="4"/>
      <c r="E17" s="4"/>
      <c r="F17" s="4"/>
      <c r="G17" s="4"/>
      <c r="H17" s="4"/>
      <c r="I17" s="4"/>
      <c r="J17" s="4"/>
    </row>
    <row r="18" spans="1:10" ht="19.5" customHeight="1">
      <c r="A18" s="187" t="s">
        <v>66</v>
      </c>
      <c r="D18" s="4"/>
      <c r="E18" s="4"/>
      <c r="F18" s="4"/>
      <c r="G18" s="4"/>
      <c r="H18" s="4"/>
      <c r="I18" s="4"/>
      <c r="J18" s="4"/>
    </row>
    <row r="19" spans="1:10" ht="5.0999999999999996" customHeight="1">
      <c r="A19" s="197"/>
      <c r="D19" s="4"/>
      <c r="E19" s="4"/>
      <c r="F19" s="4"/>
      <c r="G19" s="4"/>
      <c r="H19" s="4"/>
      <c r="I19" s="4"/>
      <c r="J19" s="4"/>
    </row>
    <row r="20" spans="1:10" ht="19.5" customHeight="1">
      <c r="A20" s="197" t="s">
        <v>67</v>
      </c>
      <c r="D20" s="29">
        <v>-53165</v>
      </c>
      <c r="E20" s="28"/>
      <c r="F20" s="29">
        <v>-69825</v>
      </c>
      <c r="G20" s="28"/>
      <c r="H20" s="29">
        <v>-310</v>
      </c>
      <c r="I20" s="140"/>
      <c r="J20" s="29">
        <v>-5627</v>
      </c>
    </row>
    <row r="21" spans="1:10" ht="19.5" customHeight="1">
      <c r="A21" s="197" t="s">
        <v>68</v>
      </c>
      <c r="D21" s="31">
        <v>-198</v>
      </c>
      <c r="E21" s="28"/>
      <c r="F21" s="31">
        <v>-341</v>
      </c>
      <c r="G21" s="28"/>
      <c r="H21" s="31">
        <v>0</v>
      </c>
      <c r="I21" s="141"/>
      <c r="J21" s="31">
        <v>0</v>
      </c>
    </row>
    <row r="22" spans="1:10" ht="5.0999999999999996" customHeight="1">
      <c r="A22" s="197"/>
      <c r="D22" s="4"/>
      <c r="E22" s="27"/>
      <c r="F22" s="4"/>
      <c r="G22" s="27"/>
      <c r="H22" s="4"/>
      <c r="I22" s="27"/>
      <c r="J22" s="4"/>
    </row>
    <row r="23" spans="1:10" ht="19.5" customHeight="1">
      <c r="A23" s="221" t="s">
        <v>69</v>
      </c>
      <c r="D23" s="31">
        <f>SUM(D20:D21)</f>
        <v>-53363</v>
      </c>
      <c r="E23" s="28"/>
      <c r="F23" s="31">
        <f>SUM(F20:F21)</f>
        <v>-70166</v>
      </c>
      <c r="G23" s="28"/>
      <c r="H23" s="31">
        <f>SUM(H20:H21)</f>
        <v>-310</v>
      </c>
      <c r="I23" s="28"/>
      <c r="J23" s="31">
        <f>SUM(J20:J21)</f>
        <v>-5627</v>
      </c>
    </row>
    <row r="24" spans="1:10" ht="8.25" customHeight="1">
      <c r="A24" s="197"/>
      <c r="D24" s="4"/>
      <c r="E24" s="4"/>
      <c r="F24" s="4"/>
      <c r="G24" s="4"/>
      <c r="H24" s="4"/>
      <c r="I24" s="4"/>
      <c r="J24" s="4"/>
    </row>
    <row r="25" spans="1:10" ht="19.5" customHeight="1">
      <c r="A25" s="222" t="s">
        <v>140</v>
      </c>
      <c r="B25" s="206"/>
      <c r="D25" s="29">
        <f>D16+D23</f>
        <v>14946</v>
      </c>
      <c r="E25" s="28"/>
      <c r="F25" s="29">
        <f>F16+F23</f>
        <v>22231</v>
      </c>
      <c r="G25" s="28"/>
      <c r="H25" s="29">
        <f>H16+H23</f>
        <v>-111</v>
      </c>
      <c r="I25" s="28"/>
      <c r="J25" s="29">
        <f>J16+J23</f>
        <v>1030</v>
      </c>
    </row>
    <row r="26" spans="1:10" ht="19.5" customHeight="1">
      <c r="A26" s="197" t="s">
        <v>70</v>
      </c>
      <c r="C26" s="206"/>
      <c r="D26" s="29">
        <v>531</v>
      </c>
      <c r="E26" s="28"/>
      <c r="F26" s="29">
        <v>2146</v>
      </c>
      <c r="G26" s="28"/>
      <c r="H26" s="29">
        <v>9019</v>
      </c>
      <c r="I26" s="140"/>
      <c r="J26" s="29">
        <v>14643</v>
      </c>
    </row>
    <row r="27" spans="1:10" ht="19.5" customHeight="1">
      <c r="A27" s="197" t="s">
        <v>71</v>
      </c>
      <c r="D27" s="29">
        <v>-2102</v>
      </c>
      <c r="E27" s="28"/>
      <c r="F27" s="29">
        <v>-3981</v>
      </c>
      <c r="G27" s="28"/>
      <c r="H27" s="29">
        <v>-386</v>
      </c>
      <c r="I27" s="36"/>
      <c r="J27" s="29">
        <v>-290</v>
      </c>
    </row>
    <row r="28" spans="1:10" ht="19.5" customHeight="1">
      <c r="A28" s="197" t="s">
        <v>72</v>
      </c>
      <c r="D28" s="29">
        <v>-26140</v>
      </c>
      <c r="E28" s="28"/>
      <c r="F28" s="29">
        <v>-28863</v>
      </c>
      <c r="G28" s="28"/>
      <c r="H28" s="29">
        <v>-11245</v>
      </c>
      <c r="I28" s="36"/>
      <c r="J28" s="29">
        <v>-11284</v>
      </c>
    </row>
    <row r="29" spans="1:10" ht="19.5" customHeight="1">
      <c r="A29" s="2" t="s">
        <v>136</v>
      </c>
      <c r="B29" s="206"/>
      <c r="D29" s="29"/>
      <c r="E29" s="28"/>
      <c r="F29" s="29"/>
      <c r="G29" s="28"/>
      <c r="H29" s="29"/>
      <c r="I29" s="36"/>
      <c r="J29" s="29"/>
    </row>
    <row r="30" spans="1:10" ht="20.100000000000001" customHeight="1">
      <c r="A30" s="2" t="s">
        <v>137</v>
      </c>
      <c r="D30" s="29">
        <v>-588</v>
      </c>
      <c r="F30" s="28">
        <v>1216</v>
      </c>
      <c r="H30" s="2">
        <v>2</v>
      </c>
      <c r="J30" s="29">
        <v>0</v>
      </c>
    </row>
    <row r="31" spans="1:10" ht="20.100000000000001" customHeight="1">
      <c r="A31" s="2" t="s">
        <v>173</v>
      </c>
      <c r="B31" s="206">
        <v>5</v>
      </c>
      <c r="D31" s="29">
        <v>-1000</v>
      </c>
      <c r="F31" s="28">
        <v>0</v>
      </c>
      <c r="H31" s="28">
        <v>0</v>
      </c>
      <c r="J31" s="29">
        <v>0</v>
      </c>
    </row>
    <row r="32" spans="1:10" ht="19.5" customHeight="1">
      <c r="A32" s="220" t="s">
        <v>73</v>
      </c>
      <c r="B32" s="201"/>
      <c r="D32" s="31">
        <v>-1542</v>
      </c>
      <c r="E32" s="28"/>
      <c r="F32" s="31">
        <v>-1578</v>
      </c>
      <c r="G32" s="28"/>
      <c r="H32" s="31">
        <v>-126</v>
      </c>
      <c r="I32" s="36"/>
      <c r="J32" s="31">
        <v>-108</v>
      </c>
    </row>
    <row r="33" spans="1:10" ht="5.0999999999999996" customHeight="1">
      <c r="C33" s="201"/>
      <c r="D33" s="27"/>
      <c r="E33" s="27"/>
      <c r="F33" s="27"/>
      <c r="G33" s="27"/>
      <c r="H33" s="27"/>
      <c r="I33" s="27"/>
      <c r="J33" s="27"/>
    </row>
    <row r="34" spans="1:10" ht="19.5" customHeight="1">
      <c r="A34" s="187" t="s">
        <v>151</v>
      </c>
      <c r="B34" s="206"/>
      <c r="D34" s="29">
        <f>SUM(D25:D32)</f>
        <v>-15895</v>
      </c>
      <c r="E34" s="30"/>
      <c r="F34" s="29">
        <f>SUM(F25:F32)</f>
        <v>-8829</v>
      </c>
      <c r="G34" s="30"/>
      <c r="H34" s="29">
        <f>SUM(H25:H32)</f>
        <v>-2847</v>
      </c>
      <c r="I34" s="30"/>
      <c r="J34" s="29">
        <f>SUM(J25:J32)</f>
        <v>3991</v>
      </c>
    </row>
    <row r="35" spans="1:10" ht="19.5" customHeight="1">
      <c r="A35" s="197" t="s">
        <v>152</v>
      </c>
      <c r="B35" s="198"/>
      <c r="C35" s="206"/>
      <c r="D35" s="31">
        <v>311</v>
      </c>
      <c r="E35" s="28"/>
      <c r="F35" s="31">
        <v>-27</v>
      </c>
      <c r="G35" s="28"/>
      <c r="H35" s="31">
        <v>43</v>
      </c>
      <c r="I35" s="223"/>
      <c r="J35" s="31">
        <v>62</v>
      </c>
    </row>
    <row r="36" spans="1:10" ht="5.0999999999999996" customHeight="1">
      <c r="C36" s="201"/>
      <c r="D36" s="27"/>
      <c r="E36" s="27"/>
      <c r="F36" s="27"/>
      <c r="G36" s="27"/>
      <c r="H36" s="27"/>
      <c r="I36" s="27"/>
      <c r="J36" s="27"/>
    </row>
    <row r="37" spans="1:10" ht="19.5" customHeight="1">
      <c r="A37" s="222" t="s">
        <v>153</v>
      </c>
      <c r="D37" s="29">
        <f>SUM(D34:D35)</f>
        <v>-15584</v>
      </c>
      <c r="E37" s="30"/>
      <c r="F37" s="29">
        <f>SUM(F34:F35)</f>
        <v>-8856</v>
      </c>
      <c r="G37" s="30"/>
      <c r="H37" s="29">
        <f>SUM(H34:H35)</f>
        <v>-2804</v>
      </c>
      <c r="I37" s="30"/>
      <c r="J37" s="29">
        <f>SUM(J34:J35)</f>
        <v>4053</v>
      </c>
    </row>
    <row r="38" spans="1:10" ht="19.5" customHeight="1">
      <c r="A38" s="220" t="s">
        <v>74</v>
      </c>
      <c r="B38" s="201"/>
      <c r="D38" s="31">
        <v>0</v>
      </c>
      <c r="E38" s="30"/>
      <c r="F38" s="31">
        <v>0</v>
      </c>
      <c r="G38" s="30"/>
      <c r="H38" s="31">
        <v>0</v>
      </c>
      <c r="I38" s="30"/>
      <c r="J38" s="31">
        <v>0</v>
      </c>
    </row>
    <row r="39" spans="1:10" ht="5.0999999999999996" customHeight="1">
      <c r="B39" s="187"/>
      <c r="C39" s="201"/>
      <c r="D39" s="27"/>
      <c r="E39" s="27"/>
      <c r="F39" s="27"/>
      <c r="G39" s="27"/>
      <c r="H39" s="27"/>
      <c r="I39" s="27"/>
      <c r="J39" s="27"/>
    </row>
    <row r="40" spans="1:10" ht="18.75">
      <c r="A40" s="1" t="s">
        <v>138</v>
      </c>
      <c r="B40" s="187"/>
      <c r="C40" s="201"/>
      <c r="D40" s="27"/>
      <c r="E40" s="27"/>
      <c r="F40" s="27"/>
      <c r="G40" s="27"/>
      <c r="H40" s="27"/>
      <c r="I40" s="27"/>
      <c r="J40" s="27"/>
    </row>
    <row r="41" spans="1:10" ht="19.5" customHeight="1" thickBot="1">
      <c r="A41" s="1" t="s">
        <v>139</v>
      </c>
      <c r="B41" s="197"/>
      <c r="C41" s="187"/>
      <c r="D41" s="32">
        <f>SUM(D37:D38)</f>
        <v>-15584</v>
      </c>
      <c r="E41" s="30"/>
      <c r="F41" s="32">
        <f>SUM(F37:F38)</f>
        <v>-8856</v>
      </c>
      <c r="G41" s="30"/>
      <c r="H41" s="32">
        <f>SUM(H37:H38)</f>
        <v>-2804</v>
      </c>
      <c r="I41" s="30"/>
      <c r="J41" s="32">
        <f>SUM(J37:J38)</f>
        <v>4053</v>
      </c>
    </row>
    <row r="42" spans="1:10" ht="8.25" customHeight="1" thickTop="1">
      <c r="A42" s="224"/>
      <c r="C42" s="197"/>
      <c r="D42" s="225"/>
      <c r="E42" s="4"/>
      <c r="F42" s="225"/>
      <c r="G42" s="4"/>
      <c r="H42" s="225"/>
      <c r="I42" s="4"/>
      <c r="J42" s="225"/>
    </row>
    <row r="43" spans="1:10" ht="19.5" customHeight="1">
      <c r="A43" s="1" t="s">
        <v>75</v>
      </c>
      <c r="D43" s="4"/>
      <c r="E43" s="4"/>
      <c r="F43" s="4"/>
      <c r="G43" s="4"/>
      <c r="H43" s="4"/>
      <c r="I43" s="4"/>
      <c r="J43" s="4"/>
    </row>
    <row r="44" spans="1:10" ht="19.5" customHeight="1">
      <c r="A44" s="2" t="s">
        <v>132</v>
      </c>
      <c r="D44" s="6">
        <v>-15584</v>
      </c>
      <c r="E44" s="6"/>
      <c r="F44" s="6">
        <v>-8856</v>
      </c>
      <c r="G44" s="6"/>
      <c r="H44" s="6">
        <v>-2804</v>
      </c>
      <c r="I44" s="6"/>
      <c r="J44" s="6">
        <v>4053</v>
      </c>
    </row>
    <row r="45" spans="1:10" ht="19.5" customHeight="1">
      <c r="A45" s="2" t="s">
        <v>133</v>
      </c>
      <c r="B45" s="187"/>
      <c r="D45" s="143">
        <v>0</v>
      </c>
      <c r="E45" s="6"/>
      <c r="F45" s="143">
        <v>0</v>
      </c>
      <c r="G45" s="6"/>
      <c r="H45" s="143">
        <v>0</v>
      </c>
      <c r="I45" s="36"/>
      <c r="J45" s="143">
        <v>0</v>
      </c>
    </row>
    <row r="46" spans="1:10" ht="5.0999999999999996" customHeight="1">
      <c r="B46" s="197"/>
      <c r="C46" s="187"/>
      <c r="D46" s="27"/>
      <c r="E46" s="27"/>
      <c r="F46" s="27"/>
      <c r="G46" s="27"/>
      <c r="H46" s="27"/>
      <c r="I46" s="27"/>
      <c r="J46" s="27"/>
    </row>
    <row r="47" spans="1:10" ht="19.5" customHeight="1" thickBot="1">
      <c r="A47" s="224"/>
      <c r="C47" s="197"/>
      <c r="D47" s="32">
        <f>SUM(D44:D45)</f>
        <v>-15584</v>
      </c>
      <c r="E47" s="4"/>
      <c r="F47" s="144">
        <f>SUM(F44:F45)</f>
        <v>-8856</v>
      </c>
      <c r="G47" s="4"/>
      <c r="H47" s="32">
        <f>SUM(H44:H45)</f>
        <v>-2804</v>
      </c>
      <c r="I47" s="4"/>
      <c r="J47" s="144">
        <f>SUM(J44:J45)</f>
        <v>4053</v>
      </c>
    </row>
    <row r="48" spans="1:10" ht="8.25" customHeight="1" thickTop="1">
      <c r="B48" s="206"/>
      <c r="D48" s="145"/>
      <c r="E48" s="34"/>
      <c r="F48" s="145"/>
      <c r="G48" s="34"/>
      <c r="H48" s="145"/>
      <c r="I48" s="34"/>
      <c r="J48" s="145"/>
    </row>
    <row r="49" spans="1:10" ht="19.5" customHeight="1">
      <c r="A49" s="1" t="s">
        <v>76</v>
      </c>
      <c r="B49" s="187"/>
      <c r="C49" s="206"/>
      <c r="D49" s="146"/>
      <c r="E49" s="1"/>
      <c r="F49" s="146"/>
      <c r="G49" s="1"/>
      <c r="H49" s="146"/>
      <c r="I49" s="1"/>
      <c r="J49" s="146"/>
    </row>
    <row r="50" spans="1:10" ht="5.0999999999999996" customHeight="1">
      <c r="C50" s="187"/>
      <c r="D50" s="4"/>
      <c r="E50" s="4"/>
      <c r="F50" s="4"/>
      <c r="G50" s="4"/>
      <c r="H50" s="4"/>
      <c r="I50" s="4"/>
      <c r="J50" s="4"/>
    </row>
    <row r="51" spans="1:10" ht="19.5" customHeight="1">
      <c r="A51" s="2" t="s">
        <v>77</v>
      </c>
      <c r="B51" s="187"/>
      <c r="D51" s="37">
        <v>-1.9900000000000001E-2</v>
      </c>
      <c r="E51" s="37"/>
      <c r="F51" s="37">
        <v>-1.1299999999999999E-2</v>
      </c>
      <c r="G51" s="37"/>
      <c r="H51" s="37">
        <v>-3.5999999999999999E-3</v>
      </c>
      <c r="I51" s="38"/>
      <c r="J51" s="37">
        <v>5.1999999999999998E-3</v>
      </c>
    </row>
    <row r="52" spans="1:10" ht="19.5" customHeight="1">
      <c r="B52" s="187"/>
      <c r="C52" s="187"/>
      <c r="D52" s="4"/>
      <c r="E52" s="4"/>
      <c r="F52" s="4"/>
      <c r="G52" s="4"/>
      <c r="H52" s="4"/>
      <c r="I52" s="4"/>
      <c r="J52" s="4"/>
    </row>
    <row r="53" spans="1:10" ht="19.5" customHeight="1">
      <c r="B53" s="187"/>
      <c r="C53" s="187"/>
      <c r="D53" s="4"/>
      <c r="E53" s="4"/>
      <c r="F53" s="4"/>
      <c r="G53" s="4"/>
      <c r="H53" s="4"/>
      <c r="I53" s="4"/>
      <c r="J53" s="4"/>
    </row>
    <row r="54" spans="1:10" ht="19.149999999999999" customHeight="1"/>
    <row r="55" spans="1:10" ht="19.5" customHeight="1">
      <c r="A55" s="229" t="s">
        <v>31</v>
      </c>
      <c r="B55" s="229"/>
      <c r="C55" s="229"/>
      <c r="D55" s="229"/>
      <c r="E55" s="229"/>
      <c r="F55" s="229"/>
      <c r="G55" s="229"/>
      <c r="H55" s="229"/>
      <c r="I55" s="229"/>
      <c r="J55" s="229"/>
    </row>
    <row r="56" spans="1:10" ht="10.5" customHeight="1">
      <c r="C56" s="187"/>
      <c r="D56" s="4"/>
      <c r="E56" s="4"/>
      <c r="F56" s="4"/>
      <c r="G56" s="4"/>
      <c r="H56" s="4"/>
      <c r="I56" s="4"/>
      <c r="J56" s="4"/>
    </row>
    <row r="57" spans="1:10" ht="22.15" customHeight="1">
      <c r="A57" s="3" t="str">
        <f>'2-4 '!A140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57" s="226"/>
      <c r="C57" s="226"/>
      <c r="D57" s="35"/>
      <c r="E57" s="35"/>
      <c r="F57" s="35"/>
      <c r="G57" s="35"/>
      <c r="H57" s="35"/>
      <c r="I57" s="35"/>
      <c r="J57" s="35"/>
    </row>
  </sheetData>
  <mergeCells count="3">
    <mergeCell ref="D6:F6"/>
    <mergeCell ref="H6:J6"/>
    <mergeCell ref="A55:J55"/>
  </mergeCells>
  <pageMargins left="0.8" right="0.5" top="0.5" bottom="0.6" header="0.49" footer="0.4"/>
  <pageSetup paperSize="9" scale="87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CF55F-B091-4CB9-8069-F6762AA47730}">
  <dimension ref="A1:J57"/>
  <sheetViews>
    <sheetView zoomScale="90" zoomScaleNormal="90" zoomScaleSheetLayoutView="100" workbookViewId="0">
      <selection activeCell="A10" sqref="A10"/>
    </sheetView>
  </sheetViews>
  <sheetFormatPr defaultColWidth="9.28515625" defaultRowHeight="18.75"/>
  <cols>
    <col min="1" max="1" width="33.140625" style="2" customWidth="1"/>
    <col min="2" max="2" width="7.5703125" style="2" bestFit="1" customWidth="1"/>
    <col min="3" max="3" width="0.85546875" style="2" customWidth="1"/>
    <col min="4" max="4" width="14.7109375" style="2" customWidth="1"/>
    <col min="5" max="5" width="0.85546875" style="2" customWidth="1"/>
    <col min="6" max="6" width="14.7109375" style="2" customWidth="1"/>
    <col min="7" max="7" width="0.85546875" style="2" customWidth="1"/>
    <col min="8" max="8" width="14.7109375" style="2" customWidth="1"/>
    <col min="9" max="9" width="0.85546875" style="2" customWidth="1"/>
    <col min="10" max="10" width="14.7109375" style="2" customWidth="1"/>
    <col min="11" max="11" width="9.28515625" style="2" customWidth="1"/>
    <col min="12" max="16384" width="9.28515625" style="2"/>
  </cols>
  <sheetData>
    <row r="1" spans="1:10" ht="19.5" customHeight="1">
      <c r="A1" s="1" t="s">
        <v>0</v>
      </c>
      <c r="B1" s="1"/>
    </row>
    <row r="2" spans="1:10" ht="19.5" customHeight="1">
      <c r="A2" s="107" t="s">
        <v>60</v>
      </c>
      <c r="B2" s="107"/>
    </row>
    <row r="3" spans="1:10" ht="19.5" customHeight="1">
      <c r="A3" s="108" t="s">
        <v>166</v>
      </c>
      <c r="B3" s="108"/>
      <c r="C3" s="3"/>
      <c r="D3" s="3"/>
      <c r="E3" s="3"/>
      <c r="F3" s="3"/>
      <c r="G3" s="3"/>
      <c r="H3" s="3"/>
      <c r="I3" s="3"/>
      <c r="J3" s="3"/>
    </row>
    <row r="4" spans="1:10" ht="19.5" customHeight="1"/>
    <row r="5" spans="1:10" s="109" customFormat="1" ht="19.5" customHeight="1">
      <c r="D5" s="110"/>
      <c r="E5" s="110"/>
      <c r="F5" s="110"/>
      <c r="G5" s="110"/>
      <c r="H5" s="110"/>
      <c r="I5" s="110"/>
      <c r="J5" s="111" t="s">
        <v>2</v>
      </c>
    </row>
    <row r="6" spans="1:10" s="109" customFormat="1" ht="19.5" customHeight="1">
      <c r="A6" s="112"/>
      <c r="B6" s="113"/>
      <c r="C6" s="114"/>
      <c r="D6" s="230" t="s">
        <v>3</v>
      </c>
      <c r="E6" s="230"/>
      <c r="F6" s="230"/>
      <c r="G6" s="114"/>
      <c r="H6" s="230" t="s">
        <v>4</v>
      </c>
      <c r="I6" s="230"/>
      <c r="J6" s="230"/>
    </row>
    <row r="7" spans="1:10" s="109" customFormat="1" ht="19.5" customHeight="1">
      <c r="A7" s="112"/>
      <c r="B7" s="112"/>
      <c r="C7" s="115"/>
      <c r="D7" s="115" t="s">
        <v>5</v>
      </c>
      <c r="E7" s="115"/>
      <c r="F7" s="115" t="s">
        <v>5</v>
      </c>
      <c r="G7" s="115"/>
      <c r="H7" s="115" t="s">
        <v>5</v>
      </c>
      <c r="I7" s="115"/>
      <c r="J7" s="115" t="s">
        <v>5</v>
      </c>
    </row>
    <row r="8" spans="1:10" s="109" customFormat="1" ht="19.5" customHeight="1">
      <c r="A8" s="116"/>
      <c r="B8" s="117" t="s">
        <v>8</v>
      </c>
      <c r="C8" s="118"/>
      <c r="D8" s="119" t="s">
        <v>9</v>
      </c>
      <c r="E8" s="118"/>
      <c r="F8" s="119" t="s">
        <v>10</v>
      </c>
      <c r="G8" s="118"/>
      <c r="H8" s="119" t="s">
        <v>9</v>
      </c>
      <c r="I8" s="118"/>
      <c r="J8" s="119" t="s">
        <v>10</v>
      </c>
    </row>
    <row r="9" spans="1:10" s="109" customFormat="1" ht="5.0999999999999996" customHeight="1">
      <c r="A9" s="116"/>
      <c r="B9" s="116"/>
      <c r="C9" s="118"/>
      <c r="D9" s="118"/>
      <c r="E9" s="118"/>
      <c r="F9" s="118"/>
      <c r="G9" s="118"/>
      <c r="H9" s="118"/>
      <c r="I9" s="118"/>
      <c r="J9" s="118"/>
    </row>
    <row r="10" spans="1:10" s="109" customFormat="1" ht="19.5" customHeight="1">
      <c r="A10" s="112" t="s">
        <v>61</v>
      </c>
      <c r="B10" s="112"/>
      <c r="C10" s="40"/>
      <c r="D10" s="39"/>
      <c r="E10" s="39"/>
      <c r="F10" s="39"/>
      <c r="G10" s="39"/>
      <c r="H10" s="39"/>
      <c r="I10" s="39"/>
      <c r="J10" s="39"/>
    </row>
    <row r="11" spans="1:10" s="109" customFormat="1" ht="5.0999999999999996" customHeight="1">
      <c r="A11" s="120"/>
      <c r="B11" s="120"/>
      <c r="C11" s="40"/>
      <c r="D11" s="39"/>
      <c r="E11" s="39"/>
      <c r="F11" s="39"/>
      <c r="G11" s="39"/>
      <c r="H11" s="39"/>
      <c r="I11" s="39"/>
      <c r="J11" s="39"/>
    </row>
    <row r="12" spans="1:10" s="109" customFormat="1" ht="19.5" customHeight="1">
      <c r="A12" s="120" t="s">
        <v>62</v>
      </c>
      <c r="B12" s="120"/>
      <c r="C12" s="44"/>
      <c r="D12" s="47">
        <v>217574</v>
      </c>
      <c r="E12" s="44"/>
      <c r="F12" s="47">
        <v>387210</v>
      </c>
      <c r="G12" s="44"/>
      <c r="H12" s="47">
        <v>5374</v>
      </c>
      <c r="I12" s="42"/>
      <c r="J12" s="47">
        <v>33341</v>
      </c>
    </row>
    <row r="13" spans="1:10" s="109" customFormat="1" ht="19.5" customHeight="1">
      <c r="A13" s="120" t="s">
        <v>63</v>
      </c>
      <c r="B13" s="120"/>
      <c r="C13" s="44"/>
      <c r="D13" s="44">
        <v>1798</v>
      </c>
      <c r="E13" s="44"/>
      <c r="F13" s="44">
        <v>3840</v>
      </c>
      <c r="G13" s="44"/>
      <c r="H13" s="44">
        <v>0</v>
      </c>
      <c r="I13" s="43"/>
      <c r="J13" s="44">
        <v>0</v>
      </c>
    </row>
    <row r="14" spans="1:10" s="109" customFormat="1" ht="19.5" customHeight="1">
      <c r="A14" s="120" t="s">
        <v>64</v>
      </c>
      <c r="B14" s="121">
        <v>13</v>
      </c>
      <c r="C14" s="44"/>
      <c r="D14" s="49">
        <v>5849</v>
      </c>
      <c r="E14" s="44"/>
      <c r="F14" s="49">
        <v>7576</v>
      </c>
      <c r="G14" s="44"/>
      <c r="H14" s="49">
        <v>0</v>
      </c>
      <c r="I14" s="42"/>
      <c r="J14" s="49">
        <v>0</v>
      </c>
    </row>
    <row r="15" spans="1:10" s="109" customFormat="1" ht="5.0999999999999996" customHeight="1">
      <c r="A15" s="122"/>
      <c r="B15" s="122"/>
      <c r="C15" s="40"/>
      <c r="D15" s="40"/>
      <c r="E15" s="40"/>
      <c r="F15" s="40"/>
      <c r="G15" s="40"/>
      <c r="H15" s="40"/>
      <c r="I15" s="40"/>
      <c r="J15" s="40"/>
    </row>
    <row r="16" spans="1:10" s="109" customFormat="1" ht="19.5" customHeight="1">
      <c r="A16" s="112" t="s">
        <v>65</v>
      </c>
      <c r="B16" s="112"/>
      <c r="C16" s="41"/>
      <c r="D16" s="123">
        <f>SUM(D12:D14)</f>
        <v>225221</v>
      </c>
      <c r="E16" s="41"/>
      <c r="F16" s="123">
        <f>SUM(F12:F14)</f>
        <v>398626</v>
      </c>
      <c r="G16" s="41"/>
      <c r="H16" s="123">
        <f>SUM(H12:H14)</f>
        <v>5374</v>
      </c>
      <c r="I16" s="41"/>
      <c r="J16" s="123">
        <f>SUM(J12:J14)</f>
        <v>33341</v>
      </c>
    </row>
    <row r="17" spans="1:10" s="109" customFormat="1" ht="8.25" customHeight="1">
      <c r="A17" s="120"/>
      <c r="B17" s="120"/>
      <c r="C17" s="40"/>
      <c r="D17" s="39"/>
      <c r="E17" s="39"/>
      <c r="F17" s="39"/>
      <c r="G17" s="39"/>
      <c r="H17" s="39"/>
      <c r="I17" s="39"/>
      <c r="J17" s="39"/>
    </row>
    <row r="18" spans="1:10" s="109" customFormat="1" ht="19.5" customHeight="1">
      <c r="A18" s="112" t="s">
        <v>66</v>
      </c>
      <c r="B18" s="112"/>
      <c r="C18" s="40"/>
      <c r="D18" s="39"/>
      <c r="E18" s="39"/>
      <c r="F18" s="39"/>
      <c r="G18" s="39"/>
      <c r="H18" s="39"/>
      <c r="I18" s="39"/>
      <c r="J18" s="39"/>
    </row>
    <row r="19" spans="1:10" s="109" customFormat="1" ht="5.0999999999999996" customHeight="1">
      <c r="A19" s="120"/>
      <c r="B19" s="120"/>
      <c r="C19" s="40"/>
      <c r="D19" s="39"/>
      <c r="E19" s="39"/>
      <c r="F19" s="39"/>
      <c r="G19" s="39"/>
      <c r="H19" s="39"/>
      <c r="I19" s="39"/>
      <c r="J19" s="39"/>
    </row>
    <row r="20" spans="1:10" s="109" customFormat="1" ht="19.5" customHeight="1">
      <c r="A20" s="120" t="s">
        <v>67</v>
      </c>
      <c r="B20" s="120"/>
      <c r="C20" s="44"/>
      <c r="D20" s="47">
        <v>-174412</v>
      </c>
      <c r="E20" s="44"/>
      <c r="F20" s="47">
        <v>-255922</v>
      </c>
      <c r="G20" s="44"/>
      <c r="H20" s="47">
        <v>-5716</v>
      </c>
      <c r="I20" s="42"/>
      <c r="J20" s="47">
        <v>-30063</v>
      </c>
    </row>
    <row r="21" spans="1:10" s="109" customFormat="1" ht="19.5" customHeight="1">
      <c r="A21" s="120" t="s">
        <v>68</v>
      </c>
      <c r="B21" s="120"/>
      <c r="C21" s="44"/>
      <c r="D21" s="49">
        <v>-983</v>
      </c>
      <c r="E21" s="44"/>
      <c r="F21" s="49">
        <v>-1500</v>
      </c>
      <c r="G21" s="44"/>
      <c r="H21" s="49">
        <v>0</v>
      </c>
      <c r="I21" s="43"/>
      <c r="J21" s="49">
        <v>0</v>
      </c>
    </row>
    <row r="22" spans="1:10" s="109" customFormat="1" ht="5.0999999999999996" customHeight="1">
      <c r="A22" s="120"/>
      <c r="B22" s="120"/>
      <c r="C22" s="40"/>
      <c r="D22" s="39"/>
      <c r="E22" s="40"/>
      <c r="F22" s="39"/>
      <c r="G22" s="40"/>
      <c r="H22" s="39"/>
      <c r="I22" s="40"/>
      <c r="J22" s="39"/>
    </row>
    <row r="23" spans="1:10" s="109" customFormat="1" ht="19.5" customHeight="1">
      <c r="A23" s="124" t="s">
        <v>69</v>
      </c>
      <c r="B23" s="124"/>
      <c r="C23" s="44"/>
      <c r="D23" s="49">
        <f>SUM(D20:D21)</f>
        <v>-175395</v>
      </c>
      <c r="E23" s="44"/>
      <c r="F23" s="49">
        <f>SUM(F20:F21)</f>
        <v>-257422</v>
      </c>
      <c r="G23" s="44"/>
      <c r="H23" s="49">
        <f>SUM(H20:H21)</f>
        <v>-5716</v>
      </c>
      <c r="I23" s="44"/>
      <c r="J23" s="49">
        <f>SUM(J20:J21)</f>
        <v>-30063</v>
      </c>
    </row>
    <row r="24" spans="1:10" s="109" customFormat="1" ht="8.25" customHeight="1">
      <c r="A24" s="120"/>
      <c r="B24" s="120"/>
      <c r="C24" s="40"/>
      <c r="D24" s="39"/>
      <c r="E24" s="39"/>
      <c r="F24" s="39"/>
      <c r="G24" s="39"/>
      <c r="H24" s="39"/>
      <c r="I24" s="39"/>
      <c r="J24" s="39"/>
    </row>
    <row r="25" spans="1:10" s="109" customFormat="1" ht="19.5" customHeight="1">
      <c r="A25" s="125" t="s">
        <v>140</v>
      </c>
      <c r="B25" s="125"/>
      <c r="C25" s="44"/>
      <c r="D25" s="47">
        <f>D16+D23</f>
        <v>49826</v>
      </c>
      <c r="E25" s="44"/>
      <c r="F25" s="47">
        <f>F16+F23</f>
        <v>141204</v>
      </c>
      <c r="G25" s="44"/>
      <c r="H25" s="47">
        <f>H16+H23</f>
        <v>-342</v>
      </c>
      <c r="I25" s="44"/>
      <c r="J25" s="47">
        <f>J16+J23</f>
        <v>3278</v>
      </c>
    </row>
    <row r="26" spans="1:10" s="109" customFormat="1" ht="19.5" customHeight="1">
      <c r="A26" s="120" t="s">
        <v>70</v>
      </c>
      <c r="B26" s="120"/>
      <c r="C26" s="44"/>
      <c r="D26" s="47">
        <v>1972</v>
      </c>
      <c r="E26" s="44"/>
      <c r="F26" s="47">
        <v>3744</v>
      </c>
      <c r="G26" s="44"/>
      <c r="H26" s="47">
        <v>27300</v>
      </c>
      <c r="I26" s="42"/>
      <c r="J26" s="47">
        <v>33306</v>
      </c>
    </row>
    <row r="27" spans="1:10" s="109" customFormat="1" ht="19.5" customHeight="1">
      <c r="A27" s="120" t="s">
        <v>71</v>
      </c>
      <c r="B27" s="120"/>
      <c r="C27" s="44"/>
      <c r="D27" s="47">
        <v>-8856</v>
      </c>
      <c r="E27" s="44"/>
      <c r="F27" s="47">
        <v>-11004</v>
      </c>
      <c r="G27" s="44"/>
      <c r="H27" s="47">
        <v>-807</v>
      </c>
      <c r="I27" s="126"/>
      <c r="J27" s="47">
        <v>-592</v>
      </c>
    </row>
    <row r="28" spans="1:10" s="109" customFormat="1" ht="19.5" customHeight="1">
      <c r="A28" s="120" t="s">
        <v>72</v>
      </c>
      <c r="B28" s="120"/>
      <c r="C28" s="44"/>
      <c r="D28" s="47">
        <v>-84163</v>
      </c>
      <c r="E28" s="44"/>
      <c r="F28" s="47">
        <v>-88496</v>
      </c>
      <c r="G28" s="44"/>
      <c r="H28" s="47">
        <v>-34262</v>
      </c>
      <c r="I28" s="126"/>
      <c r="J28" s="47">
        <v>-35612</v>
      </c>
    </row>
    <row r="29" spans="1:10" s="109" customFormat="1" ht="19.5" customHeight="1">
      <c r="A29" s="120" t="s">
        <v>131</v>
      </c>
      <c r="B29" s="121"/>
      <c r="C29" s="44"/>
      <c r="D29" s="47">
        <v>0</v>
      </c>
      <c r="E29" s="44"/>
      <c r="F29" s="47">
        <v>0</v>
      </c>
      <c r="G29" s="44"/>
      <c r="H29" s="47">
        <v>0</v>
      </c>
      <c r="I29" s="126"/>
      <c r="J29" s="47">
        <v>-253710</v>
      </c>
    </row>
    <row r="30" spans="1:10" s="109" customFormat="1" ht="19.5" customHeight="1">
      <c r="A30" s="120" t="s">
        <v>136</v>
      </c>
      <c r="B30" s="127"/>
      <c r="D30" s="47"/>
      <c r="E30" s="44"/>
      <c r="F30" s="47"/>
      <c r="G30" s="44"/>
      <c r="H30" s="47"/>
      <c r="I30" s="128"/>
      <c r="J30" s="47"/>
    </row>
    <row r="31" spans="1:10" s="109" customFormat="1" ht="20.100000000000001" customHeight="1">
      <c r="A31" s="109" t="s">
        <v>137</v>
      </c>
      <c r="B31" s="127">
        <v>7</v>
      </c>
      <c r="D31" s="47">
        <v>-2558</v>
      </c>
      <c r="F31" s="45">
        <v>2074</v>
      </c>
      <c r="H31" s="47">
        <v>1</v>
      </c>
      <c r="J31" s="47">
        <v>0</v>
      </c>
    </row>
    <row r="32" spans="1:10" s="109" customFormat="1" ht="20.100000000000001" customHeight="1">
      <c r="A32" s="109" t="s">
        <v>173</v>
      </c>
      <c r="B32" s="127">
        <v>5</v>
      </c>
      <c r="D32" s="47">
        <v>-1000</v>
      </c>
      <c r="F32" s="45">
        <v>0</v>
      </c>
      <c r="H32" s="47">
        <v>0</v>
      </c>
      <c r="J32" s="47">
        <v>0</v>
      </c>
    </row>
    <row r="33" spans="1:10" s="109" customFormat="1" ht="19.5" customHeight="1">
      <c r="A33" s="122" t="s">
        <v>73</v>
      </c>
      <c r="B33" s="122"/>
      <c r="C33" s="44"/>
      <c r="D33" s="46">
        <v>-4444</v>
      </c>
      <c r="E33" s="44"/>
      <c r="F33" s="46">
        <v>-5057</v>
      </c>
      <c r="G33" s="44"/>
      <c r="H33" s="46">
        <v>-488</v>
      </c>
      <c r="I33" s="126"/>
      <c r="J33" s="46">
        <v>-324</v>
      </c>
    </row>
    <row r="34" spans="1:10" s="109" customFormat="1" ht="5.0999999999999996" customHeight="1">
      <c r="C34" s="40"/>
      <c r="D34" s="40"/>
      <c r="E34" s="40"/>
      <c r="F34" s="40"/>
      <c r="G34" s="40"/>
      <c r="H34" s="40"/>
      <c r="I34" s="40"/>
      <c r="J34" s="40"/>
    </row>
    <row r="35" spans="1:10" s="109" customFormat="1" ht="19.5" customHeight="1">
      <c r="A35" s="112" t="s">
        <v>151</v>
      </c>
      <c r="B35" s="112"/>
      <c r="C35" s="41"/>
      <c r="D35" s="47">
        <f>SUM(D25:D33)</f>
        <v>-49223</v>
      </c>
      <c r="E35" s="48"/>
      <c r="F35" s="47">
        <f>SUM(F25:F33)</f>
        <v>42465</v>
      </c>
      <c r="G35" s="48"/>
      <c r="H35" s="47">
        <f>SUM(H25:H33)</f>
        <v>-8598</v>
      </c>
      <c r="I35" s="48"/>
      <c r="J35" s="47">
        <f>SUM(J25:J33)</f>
        <v>-253654</v>
      </c>
    </row>
    <row r="36" spans="1:10" s="109" customFormat="1" ht="19.5" customHeight="1">
      <c r="A36" s="120" t="s">
        <v>152</v>
      </c>
      <c r="B36" s="121">
        <v>14</v>
      </c>
      <c r="C36" s="44"/>
      <c r="D36" s="49">
        <v>814</v>
      </c>
      <c r="E36" s="44"/>
      <c r="F36" s="49">
        <v>-8892</v>
      </c>
      <c r="G36" s="44"/>
      <c r="H36" s="49">
        <v>132</v>
      </c>
      <c r="I36" s="129"/>
      <c r="J36" s="49">
        <v>192</v>
      </c>
    </row>
    <row r="37" spans="1:10" s="109" customFormat="1" ht="5.0999999999999996" customHeight="1">
      <c r="C37" s="40"/>
      <c r="D37" s="40"/>
      <c r="E37" s="40"/>
      <c r="F37" s="40"/>
      <c r="G37" s="40"/>
      <c r="H37" s="40"/>
      <c r="I37" s="40"/>
      <c r="J37" s="40"/>
    </row>
    <row r="38" spans="1:10" s="109" customFormat="1" ht="19.5" customHeight="1">
      <c r="A38" s="125" t="s">
        <v>153</v>
      </c>
      <c r="B38" s="125"/>
      <c r="C38" s="41"/>
      <c r="D38" s="47">
        <f>SUM(D35:D36)</f>
        <v>-48409</v>
      </c>
      <c r="E38" s="48"/>
      <c r="F38" s="47">
        <f>SUM(F35:F36)</f>
        <v>33573</v>
      </c>
      <c r="G38" s="48"/>
      <c r="H38" s="47">
        <f>SUM(H35:H36)</f>
        <v>-8466</v>
      </c>
      <c r="I38" s="48"/>
      <c r="J38" s="47">
        <f>SUM(J35:J36)</f>
        <v>-253462</v>
      </c>
    </row>
    <row r="39" spans="1:10" s="109" customFormat="1" ht="19.5" customHeight="1">
      <c r="A39" s="122" t="s">
        <v>74</v>
      </c>
      <c r="B39" s="122"/>
      <c r="C39" s="41"/>
      <c r="D39" s="49">
        <v>0</v>
      </c>
      <c r="E39" s="48"/>
      <c r="F39" s="49">
        <v>0</v>
      </c>
      <c r="G39" s="48"/>
      <c r="H39" s="49">
        <v>0</v>
      </c>
      <c r="I39" s="48"/>
      <c r="J39" s="49">
        <v>0</v>
      </c>
    </row>
    <row r="40" spans="1:10" s="109" customFormat="1" ht="5.0999999999999996" customHeight="1">
      <c r="C40" s="40"/>
      <c r="D40" s="40"/>
      <c r="E40" s="40"/>
      <c r="F40" s="40"/>
      <c r="G40" s="40"/>
      <c r="H40" s="40"/>
      <c r="I40" s="40"/>
      <c r="J40" s="40"/>
    </row>
    <row r="41" spans="1:10" s="109" customFormat="1">
      <c r="A41" s="130" t="s">
        <v>138</v>
      </c>
      <c r="C41" s="40"/>
      <c r="D41" s="40"/>
      <c r="E41" s="40"/>
      <c r="F41" s="40"/>
      <c r="G41" s="40"/>
      <c r="H41" s="40"/>
      <c r="I41" s="40"/>
      <c r="J41" s="40"/>
    </row>
    <row r="42" spans="1:10" s="109" customFormat="1" ht="19.5" customHeight="1" thickBot="1">
      <c r="A42" s="130" t="s">
        <v>139</v>
      </c>
      <c r="B42" s="130"/>
      <c r="C42" s="41"/>
      <c r="D42" s="50">
        <f>SUM(D38:D39)</f>
        <v>-48409</v>
      </c>
      <c r="E42" s="48"/>
      <c r="F42" s="50">
        <f>SUM(F38:F39)</f>
        <v>33573</v>
      </c>
      <c r="G42" s="48"/>
      <c r="H42" s="50">
        <f>SUM(H38:H39)</f>
        <v>-8466</v>
      </c>
      <c r="I42" s="48"/>
      <c r="J42" s="50">
        <f>SUM(J38:J39)</f>
        <v>-253462</v>
      </c>
    </row>
    <row r="43" spans="1:10" s="109" customFormat="1" ht="8.25" customHeight="1" thickTop="1">
      <c r="A43" s="131"/>
      <c r="B43" s="131"/>
      <c r="C43" s="40"/>
      <c r="D43" s="132"/>
      <c r="E43" s="39"/>
      <c r="F43" s="132"/>
      <c r="G43" s="39"/>
      <c r="H43" s="132"/>
      <c r="I43" s="39"/>
      <c r="J43" s="132"/>
    </row>
    <row r="44" spans="1:10" s="109" customFormat="1" ht="19.5" customHeight="1">
      <c r="A44" s="130" t="s">
        <v>75</v>
      </c>
      <c r="B44" s="130"/>
      <c r="C44" s="40"/>
      <c r="D44" s="39"/>
      <c r="E44" s="39"/>
      <c r="F44" s="39"/>
      <c r="G44" s="39"/>
      <c r="H44" s="39"/>
      <c r="I44" s="39"/>
      <c r="J44" s="39"/>
    </row>
    <row r="45" spans="1:10" s="109" customFormat="1" ht="19.5" customHeight="1">
      <c r="A45" s="109" t="s">
        <v>132</v>
      </c>
      <c r="C45" s="133"/>
      <c r="D45" s="79">
        <v>-48409</v>
      </c>
      <c r="E45" s="133"/>
      <c r="F45" s="133">
        <v>33573</v>
      </c>
      <c r="G45" s="133"/>
      <c r="H45" s="133">
        <v>-8466</v>
      </c>
      <c r="I45" s="133"/>
      <c r="J45" s="133">
        <v>-253462</v>
      </c>
    </row>
    <row r="46" spans="1:10" s="109" customFormat="1" ht="19.5" customHeight="1">
      <c r="A46" s="109" t="s">
        <v>133</v>
      </c>
      <c r="C46" s="133"/>
      <c r="D46" s="134">
        <v>0</v>
      </c>
      <c r="E46" s="133"/>
      <c r="F46" s="134">
        <v>0</v>
      </c>
      <c r="G46" s="133"/>
      <c r="H46" s="134">
        <v>0</v>
      </c>
      <c r="I46" s="126"/>
      <c r="J46" s="134">
        <v>0</v>
      </c>
    </row>
    <row r="47" spans="1:10" s="109" customFormat="1" ht="5.0999999999999996" customHeight="1">
      <c r="C47" s="40"/>
      <c r="D47" s="40"/>
      <c r="E47" s="40"/>
      <c r="F47" s="40"/>
      <c r="G47" s="40"/>
      <c r="H47" s="40"/>
      <c r="I47" s="40"/>
      <c r="J47" s="40"/>
    </row>
    <row r="48" spans="1:10" s="109" customFormat="1" ht="19.5" customHeight="1" thickBot="1">
      <c r="A48" s="131"/>
      <c r="B48" s="131"/>
      <c r="C48" s="40"/>
      <c r="D48" s="50">
        <f>SUM(D45:D46)</f>
        <v>-48409</v>
      </c>
      <c r="E48" s="39"/>
      <c r="F48" s="135">
        <f>SUM(F45:F46)</f>
        <v>33573</v>
      </c>
      <c r="G48" s="39"/>
      <c r="H48" s="50">
        <f>SUM(H45:H46)</f>
        <v>-8466</v>
      </c>
      <c r="I48" s="39"/>
      <c r="J48" s="135">
        <f>SUM(J45:J46)</f>
        <v>-253462</v>
      </c>
    </row>
    <row r="49" spans="1:10" s="109" customFormat="1" ht="7.15" customHeight="1" thickTop="1">
      <c r="C49" s="51"/>
      <c r="D49" s="136"/>
      <c r="E49" s="51"/>
      <c r="F49" s="136"/>
      <c r="G49" s="51"/>
      <c r="H49" s="136"/>
      <c r="I49" s="51"/>
      <c r="J49" s="136"/>
    </row>
    <row r="50" spans="1:10" s="109" customFormat="1" ht="19.5" customHeight="1">
      <c r="A50" s="130" t="s">
        <v>76</v>
      </c>
      <c r="B50" s="130"/>
      <c r="D50" s="137"/>
      <c r="F50" s="137"/>
      <c r="H50" s="137"/>
      <c r="J50" s="137"/>
    </row>
    <row r="51" spans="1:10" s="109" customFormat="1" ht="5.0999999999999996" customHeight="1">
      <c r="C51" s="40"/>
      <c r="D51" s="39"/>
      <c r="E51" s="39"/>
      <c r="F51" s="39"/>
      <c r="G51" s="39"/>
      <c r="H51" s="39"/>
      <c r="I51" s="39"/>
      <c r="J51" s="39"/>
    </row>
    <row r="52" spans="1:10" s="109" customFormat="1" ht="19.5" customHeight="1">
      <c r="A52" s="109" t="s">
        <v>77</v>
      </c>
      <c r="C52" s="52"/>
      <c r="D52" s="53">
        <v>-6.1899999999999997E-2</v>
      </c>
      <c r="E52" s="54"/>
      <c r="F52" s="53">
        <v>4.2999999999999997E-2</v>
      </c>
      <c r="G52" s="53"/>
      <c r="H52" s="53">
        <v>-1.0800000000000001E-2</v>
      </c>
      <c r="I52" s="55"/>
      <c r="J52" s="53">
        <v>-0.32429999999999998</v>
      </c>
    </row>
    <row r="53" spans="1:10" s="109" customFormat="1" ht="19.5" customHeight="1">
      <c r="A53" s="131"/>
      <c r="B53" s="131"/>
      <c r="C53" s="40"/>
      <c r="D53" s="138"/>
      <c r="E53" s="39"/>
      <c r="F53" s="138"/>
      <c r="G53" s="39"/>
      <c r="H53" s="138"/>
      <c r="I53" s="39"/>
      <c r="J53" s="138"/>
    </row>
    <row r="54" spans="1:10" s="109" customFormat="1" ht="19.5" customHeight="1">
      <c r="A54" s="131"/>
      <c r="B54" s="131"/>
      <c r="C54" s="40"/>
      <c r="D54" s="138"/>
      <c r="E54" s="39"/>
      <c r="F54" s="138"/>
      <c r="G54" s="39"/>
      <c r="H54" s="138"/>
      <c r="I54" s="39"/>
      <c r="J54" s="138"/>
    </row>
    <row r="55" spans="1:10" s="109" customFormat="1" ht="19.5" customHeight="1">
      <c r="A55" s="231" t="s">
        <v>31</v>
      </c>
      <c r="B55" s="231"/>
      <c r="C55" s="231"/>
      <c r="D55" s="231"/>
      <c r="E55" s="231"/>
      <c r="F55" s="231"/>
      <c r="G55" s="231"/>
      <c r="H55" s="231"/>
      <c r="I55" s="231"/>
      <c r="J55" s="231"/>
    </row>
    <row r="56" spans="1:10" s="109" customFormat="1" ht="11.25" customHeight="1">
      <c r="A56" s="127"/>
      <c r="B56" s="127"/>
      <c r="C56" s="127"/>
      <c r="D56" s="127"/>
      <c r="E56" s="127"/>
      <c r="F56" s="127"/>
      <c r="G56" s="127"/>
      <c r="H56" s="127"/>
      <c r="I56" s="127"/>
      <c r="J56" s="127"/>
    </row>
    <row r="57" spans="1:10" ht="22.15" customHeight="1">
      <c r="A57" s="3" t="str">
        <f>'5 (3M)'!A57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57" s="3"/>
      <c r="C57" s="35"/>
      <c r="D57" s="139"/>
      <c r="E57" s="35"/>
      <c r="F57" s="139"/>
      <c r="G57" s="35"/>
      <c r="H57" s="139"/>
      <c r="I57" s="35"/>
      <c r="J57" s="139"/>
    </row>
  </sheetData>
  <mergeCells count="3">
    <mergeCell ref="D6:F6"/>
    <mergeCell ref="H6:J6"/>
    <mergeCell ref="A55:J55"/>
  </mergeCells>
  <pageMargins left="0.8" right="0.5" top="0.5" bottom="0.6" header="0.49" footer="0.4"/>
  <pageSetup paperSize="9" scale="87" firstPageNumber="6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B744E-936E-4243-9036-4C37810DE647}">
  <dimension ref="A1:P29"/>
  <sheetViews>
    <sheetView topLeftCell="A2" zoomScaleNormal="100" zoomScaleSheetLayoutView="100" workbookViewId="0">
      <selection activeCell="A20" sqref="A20"/>
    </sheetView>
  </sheetViews>
  <sheetFormatPr defaultColWidth="9.28515625" defaultRowHeight="20.100000000000001" customHeight="1"/>
  <cols>
    <col min="1" max="1" width="34.5703125" style="2" customWidth="1"/>
    <col min="2" max="2" width="7.7109375" style="2" customWidth="1"/>
    <col min="3" max="3" width="1" style="2" customWidth="1"/>
    <col min="4" max="4" width="10.7109375" style="2" customWidth="1"/>
    <col min="5" max="5" width="0.7109375" style="2" customWidth="1"/>
    <col min="6" max="6" width="10.28515625" style="2" customWidth="1"/>
    <col min="7" max="7" width="0.7109375" style="2" customWidth="1"/>
    <col min="8" max="8" width="15.7109375" style="2" customWidth="1"/>
    <col min="9" max="9" width="0.7109375" style="2" customWidth="1"/>
    <col min="10" max="10" width="12.28515625" style="2" customWidth="1"/>
    <col min="11" max="11" width="0.7109375" style="2" customWidth="1"/>
    <col min="12" max="12" width="19.7109375" style="2" customWidth="1"/>
    <col min="13" max="13" width="0.7109375" style="2" customWidth="1"/>
    <col min="14" max="14" width="13.28515625" style="2" bestFit="1" customWidth="1"/>
    <col min="15" max="15" width="0.7109375" style="2" customWidth="1"/>
    <col min="16" max="16" width="13.28515625" style="2" customWidth="1"/>
    <col min="17" max="17" width="9.28515625" style="2" customWidth="1"/>
    <col min="18" max="16384" width="9.28515625" style="2"/>
  </cols>
  <sheetData>
    <row r="1" spans="1:16" ht="21" customHeight="1">
      <c r="A1" s="1" t="s">
        <v>0</v>
      </c>
      <c r="B1" s="1"/>
      <c r="C1" s="1"/>
    </row>
    <row r="2" spans="1:16" ht="21" customHeight="1">
      <c r="A2" s="65" t="s">
        <v>78</v>
      </c>
      <c r="B2" s="65"/>
      <c r="C2" s="65"/>
    </row>
    <row r="3" spans="1:16" ht="21" customHeight="1">
      <c r="A3" s="66" t="str">
        <f>'6 (9M)'!A3</f>
        <v>สำหรับรอบระยะเวลาเก้าเดือนสิ้นสุดวันที่ 30 กันยายน พ.ศ. 2568</v>
      </c>
      <c r="B3" s="66"/>
      <c r="C3" s="66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ht="21" customHeight="1"/>
    <row r="5" spans="1:16" s="72" customFormat="1" ht="21" customHeight="1">
      <c r="A5" s="65"/>
      <c r="B5" s="65"/>
      <c r="C5" s="65"/>
      <c r="D5" s="67"/>
      <c r="E5" s="68"/>
      <c r="F5" s="69"/>
      <c r="G5" s="69"/>
      <c r="H5" s="69"/>
      <c r="I5" s="69"/>
      <c r="J5" s="70"/>
      <c r="K5" s="69"/>
      <c r="L5" s="70"/>
      <c r="M5" s="69"/>
      <c r="N5" s="70"/>
      <c r="O5" s="69"/>
      <c r="P5" s="71" t="s">
        <v>2</v>
      </c>
    </row>
    <row r="6" spans="1:16" s="72" customFormat="1" ht="21" customHeight="1">
      <c r="A6" s="73"/>
      <c r="B6" s="73"/>
      <c r="C6" s="73"/>
      <c r="D6" s="232" t="s">
        <v>79</v>
      </c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</row>
    <row r="7" spans="1:16" s="72" customFormat="1" ht="21" customHeight="1">
      <c r="A7" s="73"/>
      <c r="B7" s="73"/>
      <c r="C7" s="73"/>
      <c r="D7" s="232" t="s">
        <v>80</v>
      </c>
      <c r="E7" s="232"/>
      <c r="F7" s="232"/>
      <c r="G7" s="232"/>
      <c r="H7" s="232"/>
      <c r="I7" s="232"/>
      <c r="J7" s="232"/>
      <c r="K7" s="232"/>
      <c r="L7" s="232"/>
      <c r="M7" s="73"/>
      <c r="N7" s="73"/>
      <c r="O7" s="73"/>
      <c r="P7" s="73"/>
    </row>
    <row r="8" spans="1:16" s="72" customFormat="1" ht="21" customHeight="1">
      <c r="A8" s="73"/>
      <c r="B8" s="73"/>
      <c r="C8" s="73"/>
      <c r="D8" s="73"/>
      <c r="E8" s="73"/>
      <c r="F8" s="73"/>
      <c r="G8" s="73"/>
      <c r="H8" s="233" t="s">
        <v>81</v>
      </c>
      <c r="I8" s="233"/>
      <c r="J8" s="233"/>
      <c r="K8" s="73"/>
      <c r="L8" s="73"/>
      <c r="M8" s="73"/>
      <c r="N8" s="73"/>
      <c r="O8" s="73"/>
      <c r="P8" s="73"/>
    </row>
    <row r="9" spans="1:16" s="73" customFormat="1" ht="21" customHeight="1">
      <c r="D9" s="74" t="s">
        <v>82</v>
      </c>
      <c r="E9" s="75"/>
      <c r="F9" s="74" t="s">
        <v>83</v>
      </c>
      <c r="G9" s="76"/>
      <c r="H9" s="76" t="s">
        <v>84</v>
      </c>
      <c r="I9" s="76"/>
      <c r="J9" s="76"/>
      <c r="K9" s="76"/>
      <c r="L9" s="76" t="s">
        <v>85</v>
      </c>
      <c r="M9" s="76"/>
      <c r="N9" s="76" t="s">
        <v>86</v>
      </c>
      <c r="O9" s="76"/>
      <c r="P9" s="76" t="s">
        <v>87</v>
      </c>
    </row>
    <row r="10" spans="1:16" s="73" customFormat="1" ht="21" customHeight="1">
      <c r="B10" s="227"/>
      <c r="D10" s="71" t="s">
        <v>88</v>
      </c>
      <c r="E10" s="75"/>
      <c r="F10" s="71" t="s">
        <v>89</v>
      </c>
      <c r="G10" s="76"/>
      <c r="H10" s="77" t="s">
        <v>90</v>
      </c>
      <c r="I10" s="76"/>
      <c r="J10" s="77" t="s">
        <v>91</v>
      </c>
      <c r="K10" s="76"/>
      <c r="L10" s="77" t="s">
        <v>92</v>
      </c>
      <c r="M10" s="76"/>
      <c r="N10" s="77" t="s">
        <v>93</v>
      </c>
      <c r="O10" s="76"/>
      <c r="P10" s="77" t="s">
        <v>46</v>
      </c>
    </row>
    <row r="11" spans="1:16" s="72" customFormat="1" ht="8.25" customHeight="1">
      <c r="A11" s="78"/>
      <c r="B11" s="73"/>
      <c r="C11" s="78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</row>
    <row r="12" spans="1:16" s="80" customFormat="1" ht="21" customHeight="1">
      <c r="A12" s="65" t="s">
        <v>94</v>
      </c>
      <c r="B12" s="65"/>
      <c r="C12" s="65"/>
      <c r="D12" s="6">
        <v>781629</v>
      </c>
      <c r="E12" s="6"/>
      <c r="F12" s="6">
        <v>906215</v>
      </c>
      <c r="G12" s="6"/>
      <c r="H12" s="6">
        <v>10659</v>
      </c>
      <c r="I12" s="6"/>
      <c r="J12" s="6">
        <v>-422705</v>
      </c>
      <c r="K12" s="6"/>
      <c r="L12" s="6">
        <f>SUM(D12:J12)</f>
        <v>1275798</v>
      </c>
      <c r="M12" s="6"/>
      <c r="N12" s="6">
        <v>0</v>
      </c>
      <c r="O12" s="6"/>
      <c r="P12" s="6">
        <f>SUM(L12:N12)</f>
        <v>1275798</v>
      </c>
    </row>
    <row r="13" spans="1:16" s="81" customFormat="1" ht="8.25" customHeight="1">
      <c r="A13" s="72"/>
      <c r="B13" s="72"/>
      <c r="C13" s="72"/>
    </row>
    <row r="14" spans="1:16" s="72" customFormat="1" ht="21" customHeight="1">
      <c r="A14" s="80" t="s">
        <v>95</v>
      </c>
      <c r="B14" s="80"/>
      <c r="C14" s="80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</row>
    <row r="15" spans="1:16" s="72" customFormat="1" ht="21" customHeight="1">
      <c r="A15" s="72" t="s">
        <v>96</v>
      </c>
      <c r="B15" s="105"/>
      <c r="C15" s="80"/>
      <c r="D15" s="8">
        <v>0</v>
      </c>
      <c r="E15" s="8"/>
      <c r="F15" s="8">
        <v>0</v>
      </c>
      <c r="G15" s="8"/>
      <c r="H15" s="8">
        <v>0</v>
      </c>
      <c r="I15" s="8"/>
      <c r="J15" s="8">
        <v>33573</v>
      </c>
      <c r="K15" s="8"/>
      <c r="L15" s="8">
        <f>SUM(D15:J15)</f>
        <v>33573</v>
      </c>
      <c r="M15" s="8"/>
      <c r="N15" s="8">
        <v>0</v>
      </c>
      <c r="O15" s="8"/>
      <c r="P15" s="8">
        <f>SUM(L15:N15)</f>
        <v>33573</v>
      </c>
    </row>
    <row r="16" spans="1:16" s="72" customFormat="1" ht="21" customHeight="1">
      <c r="A16" s="72" t="s">
        <v>167</v>
      </c>
      <c r="B16" s="105"/>
      <c r="C16" s="80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</row>
    <row r="17" spans="1:16" s="72" customFormat="1" ht="21" customHeight="1">
      <c r="A17" s="91" t="s">
        <v>168</v>
      </c>
      <c r="B17" s="105"/>
      <c r="D17" s="99">
        <v>0</v>
      </c>
      <c r="E17" s="100"/>
      <c r="F17" s="99">
        <v>-550580</v>
      </c>
      <c r="G17" s="100"/>
      <c r="H17" s="99">
        <v>-10659</v>
      </c>
      <c r="I17" s="100"/>
      <c r="J17" s="99">
        <v>561239</v>
      </c>
      <c r="K17" s="100"/>
      <c r="L17" s="9">
        <f>SUM(D17:J17)</f>
        <v>0</v>
      </c>
      <c r="M17" s="100"/>
      <c r="N17" s="9">
        <v>0</v>
      </c>
      <c r="O17" s="101"/>
      <c r="P17" s="9">
        <f>SUM(L17:N17)</f>
        <v>0</v>
      </c>
    </row>
    <row r="18" spans="1:16" s="73" customFormat="1" ht="8.25" customHeight="1"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</row>
    <row r="19" spans="1:16" s="72" customFormat="1" ht="21" customHeight="1" thickBot="1">
      <c r="A19" s="78" t="s">
        <v>164</v>
      </c>
      <c r="B19" s="78"/>
      <c r="C19" s="78"/>
      <c r="D19" s="103">
        <f>SUM(D12:D17)</f>
        <v>781629</v>
      </c>
      <c r="E19" s="8"/>
      <c r="F19" s="103">
        <f>SUM(F12:F17)</f>
        <v>355635</v>
      </c>
      <c r="G19" s="8"/>
      <c r="H19" s="103">
        <f>SUM(H12:H17)</f>
        <v>0</v>
      </c>
      <c r="I19" s="8"/>
      <c r="J19" s="103">
        <f>SUM(J12:J17)</f>
        <v>172107</v>
      </c>
      <c r="K19" s="8"/>
      <c r="L19" s="103">
        <f>SUM(L12:L17)</f>
        <v>1309371</v>
      </c>
      <c r="M19" s="8"/>
      <c r="N19" s="103">
        <f>SUM(N12:N17)</f>
        <v>0</v>
      </c>
      <c r="O19" s="8"/>
      <c r="P19" s="103">
        <f>SUM(P12:P17)</f>
        <v>1309371</v>
      </c>
    </row>
    <row r="20" spans="1:16" s="72" customFormat="1" ht="21" customHeight="1" thickTop="1"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85"/>
      <c r="O20" s="79"/>
      <c r="P20" s="85"/>
    </row>
    <row r="21" spans="1:16" s="80" customFormat="1" ht="21" customHeight="1">
      <c r="A21" s="65" t="s">
        <v>97</v>
      </c>
      <c r="B21" s="65"/>
      <c r="C21" s="65"/>
      <c r="D21" s="72">
        <v>781629</v>
      </c>
      <c r="E21" s="72"/>
      <c r="F21" s="72">
        <v>355635</v>
      </c>
      <c r="G21" s="72"/>
      <c r="H21" s="25">
        <v>0</v>
      </c>
      <c r="I21" s="72"/>
      <c r="J21" s="72">
        <v>150952</v>
      </c>
      <c r="K21" s="72"/>
      <c r="L21" s="72">
        <f>SUM(D21:J21)</f>
        <v>1288216</v>
      </c>
      <c r="M21" s="72"/>
      <c r="N21" s="25">
        <v>0</v>
      </c>
      <c r="O21" s="6"/>
      <c r="P21" s="6">
        <f>SUM(L21:N21)</f>
        <v>1288216</v>
      </c>
    </row>
    <row r="22" spans="1:16" s="81" customFormat="1" ht="8.25" customHeight="1">
      <c r="A22" s="72"/>
      <c r="B22" s="72"/>
      <c r="C22" s="72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6" s="72" customFormat="1" ht="21" customHeight="1">
      <c r="A23" s="80" t="s">
        <v>95</v>
      </c>
      <c r="B23" s="80"/>
      <c r="C23" s="80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79"/>
      <c r="P23" s="79"/>
    </row>
    <row r="24" spans="1:16" s="72" customFormat="1" ht="21" customHeight="1">
      <c r="A24" s="72" t="s">
        <v>98</v>
      </c>
      <c r="D24" s="33">
        <v>0</v>
      </c>
      <c r="E24" s="25"/>
      <c r="F24" s="33">
        <v>0</v>
      </c>
      <c r="G24" s="25"/>
      <c r="H24" s="33">
        <v>0</v>
      </c>
      <c r="I24" s="79"/>
      <c r="J24" s="69">
        <v>-48409</v>
      </c>
      <c r="K24" s="79"/>
      <c r="L24" s="69">
        <f>SUM(J24:K24)</f>
        <v>-48409</v>
      </c>
      <c r="M24" s="79"/>
      <c r="N24" s="33">
        <v>0</v>
      </c>
      <c r="O24" s="83"/>
      <c r="P24" s="69">
        <f>SUM(L24:N24)</f>
        <v>-48409</v>
      </c>
    </row>
    <row r="25" spans="1:16" s="73" customFormat="1" ht="8.25" customHeight="1">
      <c r="D25" s="86"/>
      <c r="E25" s="86"/>
      <c r="F25" s="86"/>
      <c r="G25" s="86"/>
      <c r="H25" s="86"/>
      <c r="I25" s="82"/>
      <c r="J25" s="25"/>
      <c r="K25" s="82"/>
      <c r="L25" s="6"/>
      <c r="M25" s="82"/>
      <c r="N25" s="6"/>
    </row>
    <row r="26" spans="1:16" s="72" customFormat="1" ht="21" customHeight="1" thickBot="1">
      <c r="A26" s="78" t="s">
        <v>165</v>
      </c>
      <c r="B26" s="78"/>
      <c r="C26" s="78"/>
      <c r="D26" s="15">
        <f>SUM(D21:D25)</f>
        <v>781629</v>
      </c>
      <c r="E26" s="6"/>
      <c r="F26" s="15">
        <f t="shared" ref="E26:O26" si="0">SUM(F21:F25)</f>
        <v>355635</v>
      </c>
      <c r="G26" s="6"/>
      <c r="H26" s="15">
        <f t="shared" si="0"/>
        <v>0</v>
      </c>
      <c r="I26" s="6"/>
      <c r="J26" s="15">
        <f t="shared" si="0"/>
        <v>102543</v>
      </c>
      <c r="K26" s="6"/>
      <c r="L26" s="15">
        <f t="shared" si="0"/>
        <v>1239807</v>
      </c>
      <c r="M26" s="6"/>
      <c r="N26" s="15">
        <f t="shared" si="0"/>
        <v>0</v>
      </c>
      <c r="O26" s="6"/>
      <c r="P26" s="15">
        <f>SUM(P21:P25)</f>
        <v>1239807</v>
      </c>
    </row>
    <row r="27" spans="1:16" s="72" customFormat="1" ht="19.5" customHeight="1" thickTop="1"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87"/>
    </row>
    <row r="28" spans="1:16" s="72" customFormat="1" ht="12" customHeight="1"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</row>
    <row r="29" spans="1:16" s="72" customFormat="1" ht="22.9" customHeight="1">
      <c r="A29" s="3" t="str">
        <f>'5 (3M)'!A57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29" s="3"/>
      <c r="C29" s="3"/>
      <c r="D29" s="3"/>
      <c r="E29" s="3"/>
      <c r="F29" s="3"/>
      <c r="G29" s="88"/>
      <c r="H29" s="88"/>
      <c r="I29" s="88"/>
      <c r="J29" s="88"/>
      <c r="K29" s="88"/>
      <c r="L29" s="88"/>
      <c r="M29" s="88"/>
      <c r="N29" s="88"/>
      <c r="O29" s="88"/>
      <c r="P29" s="88"/>
    </row>
  </sheetData>
  <mergeCells count="3">
    <mergeCell ref="D6:P6"/>
    <mergeCell ref="D7:L7"/>
    <mergeCell ref="H8:J8"/>
  </mergeCells>
  <pageMargins left="0.3" right="0.3" top="0.5" bottom="0.6" header="0.49" footer="0.4"/>
  <pageSetup paperSize="9" firstPageNumber="7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ADFFD-2FB4-4C15-B9FC-79980A958F52}">
  <dimension ref="A1:L30"/>
  <sheetViews>
    <sheetView zoomScale="115" zoomScaleNormal="115" zoomScaleSheetLayoutView="100" workbookViewId="0">
      <selection activeCell="B27" sqref="B27"/>
    </sheetView>
  </sheetViews>
  <sheetFormatPr defaultColWidth="9.28515625" defaultRowHeight="19.5" customHeight="1"/>
  <cols>
    <col min="1" max="1" width="39.28515625" style="2" customWidth="1"/>
    <col min="2" max="2" width="8.42578125" style="2" customWidth="1"/>
    <col min="3" max="3" width="0.7109375" style="2" customWidth="1"/>
    <col min="4" max="4" width="14.28515625" style="2" customWidth="1"/>
    <col min="5" max="5" width="0.7109375" style="2" customWidth="1"/>
    <col min="6" max="6" width="14.28515625" style="2" customWidth="1"/>
    <col min="7" max="7" width="0.7109375" style="2" customWidth="1"/>
    <col min="8" max="8" width="16.42578125" style="2" customWidth="1"/>
    <col min="9" max="9" width="0.7109375" style="2" customWidth="1"/>
    <col min="10" max="10" width="14.28515625" style="2" customWidth="1"/>
    <col min="11" max="11" width="0.7109375" style="2" customWidth="1"/>
    <col min="12" max="12" width="14.28515625" style="2" customWidth="1"/>
    <col min="13" max="13" width="9.28515625" style="2" customWidth="1"/>
    <col min="14" max="16384" width="9.28515625" style="2"/>
  </cols>
  <sheetData>
    <row r="1" spans="1:12" ht="20.100000000000001" customHeight="1">
      <c r="A1" s="1" t="s">
        <v>0</v>
      </c>
    </row>
    <row r="2" spans="1:12" ht="20.100000000000001" customHeight="1">
      <c r="A2" s="65" t="s">
        <v>99</v>
      </c>
    </row>
    <row r="3" spans="1:12" ht="20.100000000000001" customHeight="1">
      <c r="A3" s="66" t="str">
        <f>'7'!A3</f>
        <v>สำหรับรอบระยะเวลาเก้าเดือนสิ้นสุดวันที่ 30 กันยายน พ.ศ. 2568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20.100000000000001" customHeight="1">
      <c r="A4" s="65"/>
    </row>
    <row r="5" spans="1:12" s="72" customFormat="1" ht="20.100000000000001" customHeight="1">
      <c r="A5" s="65"/>
      <c r="B5" s="65"/>
      <c r="C5" s="89"/>
      <c r="D5" s="234" t="s">
        <v>2</v>
      </c>
      <c r="E5" s="234"/>
      <c r="F5" s="234"/>
      <c r="G5" s="234"/>
      <c r="H5" s="234"/>
      <c r="I5" s="234"/>
      <c r="J5" s="234"/>
      <c r="K5" s="234"/>
      <c r="L5" s="234"/>
    </row>
    <row r="6" spans="1:12" s="72" customFormat="1" ht="20.100000000000001" customHeight="1">
      <c r="A6" s="73"/>
      <c r="B6" s="73"/>
      <c r="C6" s="80"/>
      <c r="D6" s="232" t="s">
        <v>100</v>
      </c>
      <c r="E6" s="232"/>
      <c r="F6" s="232"/>
      <c r="G6" s="232"/>
      <c r="H6" s="232"/>
      <c r="I6" s="232"/>
      <c r="J6" s="232"/>
      <c r="K6" s="232"/>
      <c r="L6" s="232"/>
    </row>
    <row r="7" spans="1:12" s="72" customFormat="1" ht="20.100000000000001" customHeight="1">
      <c r="A7" s="73"/>
      <c r="B7" s="73"/>
      <c r="C7" s="73"/>
      <c r="D7" s="73"/>
      <c r="E7" s="73"/>
      <c r="F7" s="73"/>
      <c r="G7" s="73"/>
      <c r="H7" s="232" t="s">
        <v>81</v>
      </c>
      <c r="I7" s="232"/>
      <c r="J7" s="232"/>
      <c r="K7" s="73"/>
      <c r="L7" s="73"/>
    </row>
    <row r="8" spans="1:12" s="73" customFormat="1" ht="20.100000000000001" customHeight="1">
      <c r="D8" s="74" t="s">
        <v>82</v>
      </c>
      <c r="E8" s="75"/>
      <c r="F8" s="74" t="s">
        <v>83</v>
      </c>
      <c r="G8" s="76"/>
      <c r="H8" s="76" t="s">
        <v>84</v>
      </c>
      <c r="I8" s="76"/>
      <c r="J8" s="76"/>
      <c r="K8" s="76"/>
      <c r="L8" s="76" t="s">
        <v>87</v>
      </c>
    </row>
    <row r="9" spans="1:12" s="73" customFormat="1" ht="20.100000000000001" customHeight="1">
      <c r="B9" s="227"/>
      <c r="D9" s="71" t="s">
        <v>88</v>
      </c>
      <c r="E9" s="75"/>
      <c r="F9" s="71" t="s">
        <v>89</v>
      </c>
      <c r="G9" s="76"/>
      <c r="H9" s="77" t="s">
        <v>90</v>
      </c>
      <c r="I9" s="76"/>
      <c r="J9" s="77" t="s">
        <v>91</v>
      </c>
      <c r="K9" s="76"/>
      <c r="L9" s="77" t="s">
        <v>46</v>
      </c>
    </row>
    <row r="10" spans="1:12" s="81" customFormat="1" ht="8.25" customHeight="1">
      <c r="A10" s="72"/>
      <c r="B10" s="73"/>
    </row>
    <row r="11" spans="1:12" s="80" customFormat="1" ht="20.100000000000001" customHeight="1">
      <c r="A11" s="65" t="s">
        <v>94</v>
      </c>
      <c r="B11" s="65"/>
      <c r="D11" s="8">
        <v>781629</v>
      </c>
      <c r="E11" s="8"/>
      <c r="F11" s="8">
        <v>906215</v>
      </c>
      <c r="G11" s="8"/>
      <c r="H11" s="8">
        <v>10659</v>
      </c>
      <c r="I11" s="8"/>
      <c r="J11" s="8">
        <v>-303724</v>
      </c>
      <c r="K11" s="8"/>
      <c r="L11" s="8">
        <f>SUM(D11:J11)</f>
        <v>1394779</v>
      </c>
    </row>
    <row r="12" spans="1:12" s="81" customFormat="1" ht="8.25" customHeight="1">
      <c r="A12" s="72"/>
      <c r="B12" s="90"/>
    </row>
    <row r="13" spans="1:12" s="81" customFormat="1" ht="20.100000000000001" customHeight="1">
      <c r="A13" s="80" t="s">
        <v>95</v>
      </c>
      <c r="B13" s="90"/>
      <c r="D13" s="82"/>
      <c r="E13" s="82"/>
      <c r="F13" s="82"/>
      <c r="G13" s="82"/>
      <c r="H13" s="82"/>
      <c r="I13" s="82"/>
      <c r="J13" s="82"/>
      <c r="K13" s="82"/>
      <c r="L13" s="82"/>
    </row>
    <row r="14" spans="1:12" s="81" customFormat="1" ht="20.100000000000001" customHeight="1">
      <c r="A14" s="72" t="s">
        <v>98</v>
      </c>
      <c r="B14" s="72"/>
      <c r="D14" s="100">
        <v>0</v>
      </c>
      <c r="E14" s="100"/>
      <c r="F14" s="100">
        <v>0</v>
      </c>
      <c r="G14" s="100"/>
      <c r="H14" s="100">
        <v>0</v>
      </c>
      <c r="I14" s="100"/>
      <c r="J14" s="100">
        <v>-253462</v>
      </c>
      <c r="K14" s="100"/>
      <c r="L14" s="100">
        <f>SUM(D14:J14)</f>
        <v>-253462</v>
      </c>
    </row>
    <row r="15" spans="1:12" s="81" customFormat="1" ht="20.100000000000001" customHeight="1">
      <c r="A15" s="72" t="s">
        <v>167</v>
      </c>
      <c r="B15" s="72"/>
      <c r="D15" s="100"/>
      <c r="E15" s="100"/>
      <c r="F15" s="100"/>
      <c r="G15" s="100"/>
      <c r="H15" s="100"/>
      <c r="I15" s="100"/>
      <c r="J15" s="100"/>
      <c r="K15" s="100"/>
      <c r="L15" s="100"/>
    </row>
    <row r="16" spans="1:12" s="72" customFormat="1" ht="20.100000000000001" customHeight="1">
      <c r="A16" s="91" t="s">
        <v>168</v>
      </c>
      <c r="B16" s="105"/>
      <c r="D16" s="99">
        <v>0</v>
      </c>
      <c r="E16" s="100"/>
      <c r="F16" s="99">
        <v>-550580</v>
      </c>
      <c r="G16" s="100"/>
      <c r="H16" s="99">
        <v>-10659</v>
      </c>
      <c r="I16" s="104"/>
      <c r="J16" s="99">
        <v>561239</v>
      </c>
      <c r="K16" s="100"/>
      <c r="L16" s="9">
        <f>SUM(D16:J16)</f>
        <v>0</v>
      </c>
    </row>
    <row r="17" spans="1:12" s="73" customFormat="1" ht="8.25" customHeight="1">
      <c r="D17" s="102"/>
      <c r="E17" s="102"/>
      <c r="F17" s="102"/>
      <c r="G17" s="102"/>
      <c r="H17" s="102"/>
      <c r="I17" s="102"/>
      <c r="J17" s="102"/>
      <c r="K17" s="102"/>
      <c r="L17" s="102"/>
    </row>
    <row r="18" spans="1:12" s="72" customFormat="1" ht="20.100000000000001" customHeight="1" thickBot="1">
      <c r="A18" s="78" t="s">
        <v>164</v>
      </c>
      <c r="B18" s="78"/>
      <c r="D18" s="103">
        <f>SUM(D11:D16)</f>
        <v>781629</v>
      </c>
      <c r="E18" s="8"/>
      <c r="F18" s="103">
        <f>SUM(F11:F16)</f>
        <v>355635</v>
      </c>
      <c r="G18" s="8"/>
      <c r="H18" s="103">
        <f>SUM(H11:H16)</f>
        <v>0</v>
      </c>
      <c r="I18" s="8"/>
      <c r="J18" s="103">
        <f>SUM(J11:J16)</f>
        <v>4053</v>
      </c>
      <c r="K18" s="8"/>
      <c r="L18" s="103">
        <f>SUM(L11:L16)</f>
        <v>1141317</v>
      </c>
    </row>
    <row r="19" spans="1:12" s="80" customFormat="1" ht="20.100000000000001" customHeight="1" thickTop="1">
      <c r="A19" s="91"/>
      <c r="B19" s="65"/>
    </row>
    <row r="20" spans="1:12" s="80" customFormat="1" ht="20.100000000000001" customHeight="1">
      <c r="A20" s="65" t="s">
        <v>97</v>
      </c>
      <c r="B20" s="65"/>
      <c r="D20" s="8">
        <v>781629</v>
      </c>
      <c r="E20" s="8"/>
      <c r="F20" s="8">
        <v>355635</v>
      </c>
      <c r="G20" s="8"/>
      <c r="H20" s="8">
        <v>0</v>
      </c>
      <c r="I20" s="8"/>
      <c r="J20" s="8">
        <v>5020</v>
      </c>
      <c r="K20" s="8"/>
      <c r="L20" s="8">
        <f>SUM(D20:J20)</f>
        <v>1142284</v>
      </c>
    </row>
    <row r="21" spans="1:12" s="81" customFormat="1" ht="8.25" customHeight="1">
      <c r="A21" s="72"/>
      <c r="B21" s="90"/>
    </row>
    <row r="22" spans="1:12" s="81" customFormat="1" ht="20.100000000000001" customHeight="1">
      <c r="A22" s="80" t="s">
        <v>95</v>
      </c>
      <c r="B22" s="90"/>
      <c r="D22" s="82"/>
      <c r="E22" s="82"/>
      <c r="F22" s="82"/>
      <c r="G22" s="82"/>
      <c r="H22" s="82"/>
      <c r="I22" s="82"/>
      <c r="J22" s="82"/>
      <c r="K22" s="82"/>
      <c r="L22" s="106"/>
    </row>
    <row r="23" spans="1:12" s="72" customFormat="1" ht="20.100000000000001" customHeight="1">
      <c r="A23" s="72" t="s">
        <v>98</v>
      </c>
      <c r="D23" s="33">
        <v>0</v>
      </c>
      <c r="E23" s="82"/>
      <c r="F23" s="33">
        <v>0</v>
      </c>
      <c r="G23" s="82"/>
      <c r="H23" s="33">
        <v>0</v>
      </c>
      <c r="I23" s="25"/>
      <c r="J23" s="143">
        <v>-8466</v>
      </c>
      <c r="K23" s="82"/>
      <c r="L23" s="9">
        <f>SUM(D23:J23)</f>
        <v>-8466</v>
      </c>
    </row>
    <row r="24" spans="1:12" s="73" customFormat="1" ht="8.25" customHeight="1"/>
    <row r="25" spans="1:12" s="72" customFormat="1" ht="20.100000000000001" customHeight="1" thickBot="1">
      <c r="A25" s="78" t="s">
        <v>165</v>
      </c>
      <c r="B25" s="78"/>
      <c r="D25" s="84">
        <f>SUM(D20:D23)</f>
        <v>781629</v>
      </c>
      <c r="E25" s="79"/>
      <c r="F25" s="84">
        <f>SUM(F20:F23)</f>
        <v>355635</v>
      </c>
      <c r="G25" s="79"/>
      <c r="H25" s="92">
        <f>SUM(H20:H23)</f>
        <v>0</v>
      </c>
      <c r="I25" s="8"/>
      <c r="J25" s="84">
        <f>SUM(J20:J23)</f>
        <v>-3446</v>
      </c>
      <c r="K25" s="79"/>
      <c r="L25" s="84">
        <f>SUM(L20:L23)</f>
        <v>1133818</v>
      </c>
    </row>
    <row r="26" spans="1:12" s="80" customFormat="1" ht="20.100000000000001" customHeight="1" thickTop="1">
      <c r="A26" s="91"/>
      <c r="B26" s="65"/>
      <c r="L26" s="93"/>
    </row>
    <row r="27" spans="1:12" s="80" customFormat="1" ht="20.100000000000001" customHeight="1">
      <c r="A27" s="91"/>
      <c r="B27" s="65"/>
      <c r="L27" s="93"/>
    </row>
    <row r="28" spans="1:12" s="80" customFormat="1" ht="20.100000000000001" customHeight="1">
      <c r="A28" s="91"/>
      <c r="B28" s="65"/>
      <c r="D28" s="82"/>
      <c r="E28" s="82"/>
      <c r="F28" s="82"/>
      <c r="G28" s="82"/>
      <c r="H28" s="25"/>
      <c r="I28" s="25"/>
      <c r="J28" s="25"/>
      <c r="K28" s="82"/>
      <c r="L28" s="85"/>
    </row>
    <row r="29" spans="1:12" s="80" customFormat="1" ht="11.25" customHeight="1">
      <c r="A29" s="91"/>
      <c r="B29" s="65"/>
      <c r="D29" s="82"/>
      <c r="E29" s="82"/>
      <c r="F29" s="82"/>
      <c r="G29" s="82"/>
      <c r="H29" s="25"/>
      <c r="I29" s="25"/>
      <c r="J29" s="25"/>
      <c r="K29" s="82"/>
      <c r="L29" s="85"/>
    </row>
    <row r="30" spans="1:12" s="72" customFormat="1" ht="22.9" customHeight="1">
      <c r="A30" s="3" t="str">
        <f>'7'!A29:F29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30" s="3"/>
      <c r="C30" s="3"/>
      <c r="D30" s="3"/>
      <c r="E30" s="3"/>
      <c r="F30" s="3"/>
      <c r="G30" s="88"/>
      <c r="H30" s="88"/>
      <c r="I30" s="88"/>
      <c r="J30" s="88"/>
      <c r="K30" s="88"/>
      <c r="L30" s="88"/>
    </row>
  </sheetData>
  <mergeCells count="3">
    <mergeCell ref="D5:L5"/>
    <mergeCell ref="D6:L6"/>
    <mergeCell ref="H7:J7"/>
  </mergeCells>
  <pageMargins left="1" right="1" top="0.5" bottom="0.6" header="0.49" footer="0.4"/>
  <pageSetup paperSize="9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CB837-C846-47CE-9897-8B50DF99733E}">
  <dimension ref="A1:K99"/>
  <sheetViews>
    <sheetView tabSelected="1" topLeftCell="A92" zoomScale="115" zoomScaleNormal="115" zoomScaleSheetLayoutView="100" workbookViewId="0">
      <selection activeCell="B94" sqref="B94"/>
    </sheetView>
  </sheetViews>
  <sheetFormatPr defaultColWidth="9.28515625" defaultRowHeight="20.100000000000001" customHeight="1"/>
  <cols>
    <col min="1" max="1" width="2" style="2" customWidth="1"/>
    <col min="2" max="2" width="38.140625" style="2" customWidth="1"/>
    <col min="3" max="3" width="7.7109375" style="2" customWidth="1"/>
    <col min="4" max="4" width="0.7109375" style="2" customWidth="1"/>
    <col min="5" max="5" width="13.7109375" style="2" customWidth="1"/>
    <col min="6" max="6" width="0.7109375" style="2" customWidth="1"/>
    <col min="7" max="7" width="13.7109375" style="2" customWidth="1"/>
    <col min="8" max="8" width="0.7109375" style="2" customWidth="1"/>
    <col min="9" max="9" width="13.7109375" style="2" customWidth="1"/>
    <col min="10" max="10" width="0.7109375" style="2" customWidth="1"/>
    <col min="11" max="11" width="13.7109375" style="2" customWidth="1"/>
    <col min="12" max="16384" width="9.28515625" style="2"/>
  </cols>
  <sheetData>
    <row r="1" spans="1:11" s="148" customFormat="1" ht="21" customHeight="1">
      <c r="A1" s="147" t="s">
        <v>0</v>
      </c>
      <c r="C1" s="149"/>
    </row>
    <row r="2" spans="1:11" s="148" customFormat="1" ht="21" customHeight="1">
      <c r="A2" s="150" t="s">
        <v>101</v>
      </c>
      <c r="C2" s="149"/>
    </row>
    <row r="3" spans="1:11" s="148" customFormat="1" ht="21" customHeight="1">
      <c r="A3" s="151" t="str">
        <f>'6 (9M)'!A3</f>
        <v>สำหรับรอบระยะเวลาเก้าเดือนสิ้นสุดวันที่ 30 กันยายน พ.ศ. 2568</v>
      </c>
      <c r="B3" s="152"/>
      <c r="C3" s="153"/>
      <c r="D3" s="152"/>
      <c r="E3" s="152"/>
      <c r="F3" s="152"/>
      <c r="G3" s="152"/>
      <c r="H3" s="152"/>
      <c r="I3" s="152"/>
      <c r="J3" s="152"/>
      <c r="K3" s="152"/>
    </row>
    <row r="4" spans="1:11" s="148" customFormat="1" ht="21" customHeight="1">
      <c r="A4" s="154"/>
      <c r="C4" s="149"/>
    </row>
    <row r="5" spans="1:11" s="155" customFormat="1" ht="20.65" customHeight="1">
      <c r="C5" s="156"/>
      <c r="E5" s="236"/>
      <c r="F5" s="236"/>
      <c r="G5" s="236"/>
      <c r="H5" s="157"/>
      <c r="I5" s="157"/>
      <c r="J5" s="157"/>
      <c r="K5" s="111" t="s">
        <v>2</v>
      </c>
    </row>
    <row r="6" spans="1:11" s="155" customFormat="1" ht="20.65" customHeight="1">
      <c r="B6" s="158"/>
      <c r="C6" s="159"/>
      <c r="D6" s="159"/>
      <c r="E6" s="237" t="s">
        <v>3</v>
      </c>
      <c r="F6" s="237"/>
      <c r="G6" s="237"/>
      <c r="H6" s="159"/>
      <c r="I6" s="237" t="s">
        <v>4</v>
      </c>
      <c r="J6" s="237"/>
      <c r="K6" s="237"/>
    </row>
    <row r="7" spans="1:11" s="155" customFormat="1" ht="20.65" customHeight="1">
      <c r="B7" s="158"/>
      <c r="C7" s="159"/>
      <c r="D7" s="159"/>
      <c r="E7" s="160" t="s">
        <v>5</v>
      </c>
      <c r="F7" s="160"/>
      <c r="G7" s="160" t="s">
        <v>5</v>
      </c>
      <c r="H7" s="160"/>
      <c r="I7" s="160" t="s">
        <v>5</v>
      </c>
      <c r="J7" s="160"/>
      <c r="K7" s="160" t="s">
        <v>5</v>
      </c>
    </row>
    <row r="8" spans="1:11" s="155" customFormat="1" ht="20.65" customHeight="1">
      <c r="B8" s="161"/>
      <c r="C8" s="162" t="s">
        <v>8</v>
      </c>
      <c r="E8" s="119" t="s">
        <v>9</v>
      </c>
      <c r="F8" s="118"/>
      <c r="G8" s="119" t="s">
        <v>10</v>
      </c>
      <c r="H8" s="118"/>
      <c r="I8" s="119" t="s">
        <v>9</v>
      </c>
      <c r="J8" s="118"/>
      <c r="K8" s="119" t="s">
        <v>10</v>
      </c>
    </row>
    <row r="9" spans="1:11" s="155" customFormat="1" ht="20.65" customHeight="1">
      <c r="A9" s="163" t="s">
        <v>102</v>
      </c>
      <c r="B9" s="164"/>
      <c r="C9" s="156"/>
    </row>
    <row r="10" spans="1:11" s="155" customFormat="1" ht="20.65" customHeight="1">
      <c r="A10" s="164" t="s">
        <v>151</v>
      </c>
      <c r="B10" s="164"/>
      <c r="C10" s="156"/>
      <c r="E10" s="56">
        <v>-49223</v>
      </c>
      <c r="F10" s="57"/>
      <c r="G10" s="56">
        <v>42465</v>
      </c>
      <c r="H10" s="57"/>
      <c r="I10" s="94">
        <v>-8598</v>
      </c>
      <c r="J10" s="64"/>
      <c r="K10" s="94">
        <v>-253654</v>
      </c>
    </row>
    <row r="11" spans="1:11" s="155" customFormat="1" ht="20.65" customHeight="1">
      <c r="A11" s="164" t="s">
        <v>103</v>
      </c>
      <c r="B11" s="164"/>
      <c r="C11" s="156"/>
      <c r="E11" s="95"/>
      <c r="F11" s="96"/>
      <c r="G11" s="95"/>
      <c r="H11" s="96"/>
      <c r="I11" s="95"/>
      <c r="J11" s="95"/>
      <c r="K11" s="95"/>
    </row>
    <row r="12" spans="1:11" s="155" customFormat="1" ht="20.65" customHeight="1">
      <c r="A12" s="164"/>
      <c r="B12" s="164" t="s">
        <v>141</v>
      </c>
      <c r="C12" s="156"/>
      <c r="E12" s="56"/>
      <c r="F12" s="57"/>
      <c r="G12" s="56"/>
      <c r="H12" s="57"/>
      <c r="I12" s="56"/>
      <c r="J12" s="57"/>
      <c r="K12" s="56"/>
    </row>
    <row r="13" spans="1:11" s="155" customFormat="1" ht="20.65" customHeight="1">
      <c r="A13" s="164"/>
      <c r="B13" s="164" t="s">
        <v>142</v>
      </c>
      <c r="C13" s="156">
        <v>7</v>
      </c>
      <c r="E13" s="56">
        <v>2558</v>
      </c>
      <c r="F13" s="57"/>
      <c r="G13" s="56">
        <v>-2074</v>
      </c>
      <c r="H13" s="57"/>
      <c r="I13" s="56">
        <v>-1</v>
      </c>
      <c r="J13" s="57"/>
      <c r="K13" s="56">
        <v>0</v>
      </c>
    </row>
    <row r="14" spans="1:11" s="155" customFormat="1" ht="20.65" customHeight="1">
      <c r="B14" s="164" t="s">
        <v>104</v>
      </c>
      <c r="C14" s="156"/>
      <c r="E14" s="56">
        <v>54426</v>
      </c>
      <c r="F14" s="57"/>
      <c r="G14" s="56">
        <v>57556</v>
      </c>
      <c r="H14" s="57"/>
      <c r="I14" s="56">
        <v>4404</v>
      </c>
      <c r="J14" s="57"/>
      <c r="K14" s="56">
        <v>3129</v>
      </c>
    </row>
    <row r="15" spans="1:11" s="155" customFormat="1" ht="20.65" customHeight="1">
      <c r="B15" s="164" t="s">
        <v>105</v>
      </c>
      <c r="C15" s="156"/>
      <c r="E15" s="56">
        <v>2171</v>
      </c>
      <c r="F15" s="57"/>
      <c r="G15" s="56">
        <v>2677</v>
      </c>
      <c r="H15" s="57"/>
      <c r="I15" s="56">
        <v>603</v>
      </c>
      <c r="J15" s="57"/>
      <c r="K15" s="56">
        <v>839</v>
      </c>
    </row>
    <row r="16" spans="1:11" s="155" customFormat="1" ht="20.65" customHeight="1">
      <c r="B16" s="164" t="s">
        <v>143</v>
      </c>
      <c r="C16" s="156"/>
      <c r="E16" s="56">
        <v>80</v>
      </c>
      <c r="F16" s="57"/>
      <c r="G16" s="56">
        <v>121</v>
      </c>
      <c r="H16" s="57"/>
      <c r="I16" s="56">
        <v>80</v>
      </c>
      <c r="J16" s="57"/>
      <c r="K16" s="56">
        <v>121</v>
      </c>
    </row>
    <row r="17" spans="1:11" s="155" customFormat="1" ht="20.65" customHeight="1">
      <c r="B17" s="164" t="s">
        <v>131</v>
      </c>
      <c r="C17" s="156"/>
      <c r="E17" s="56">
        <v>0</v>
      </c>
      <c r="F17" s="57"/>
      <c r="G17" s="56">
        <v>0</v>
      </c>
      <c r="H17" s="57"/>
      <c r="I17" s="56">
        <v>0</v>
      </c>
      <c r="J17" s="57"/>
      <c r="K17" s="56">
        <v>253710</v>
      </c>
    </row>
    <row r="18" spans="1:11" s="155" customFormat="1" ht="20.65" customHeight="1">
      <c r="B18" s="165" t="s">
        <v>144</v>
      </c>
      <c r="C18" s="156"/>
      <c r="E18" s="56">
        <v>-320</v>
      </c>
      <c r="F18" s="57"/>
      <c r="G18" s="56">
        <v>-108</v>
      </c>
      <c r="H18" s="57"/>
      <c r="I18" s="56">
        <v>-17</v>
      </c>
      <c r="J18" s="57"/>
      <c r="K18" s="56">
        <v>-6</v>
      </c>
    </row>
    <row r="19" spans="1:11" s="155" customFormat="1" ht="20.65" customHeight="1">
      <c r="B19" s="165" t="s">
        <v>134</v>
      </c>
      <c r="C19" s="156"/>
      <c r="E19" s="56">
        <v>97</v>
      </c>
      <c r="F19" s="57"/>
      <c r="G19" s="56">
        <v>673</v>
      </c>
      <c r="H19" s="57"/>
      <c r="I19" s="56">
        <v>0</v>
      </c>
      <c r="J19" s="57"/>
      <c r="K19" s="56">
        <v>0</v>
      </c>
    </row>
    <row r="20" spans="1:11" s="155" customFormat="1" ht="20.65" customHeight="1">
      <c r="B20" s="165" t="s">
        <v>147</v>
      </c>
      <c r="C20" s="156"/>
      <c r="E20" s="56"/>
      <c r="F20" s="57"/>
      <c r="G20" s="56"/>
      <c r="H20" s="57"/>
      <c r="I20" s="56"/>
      <c r="J20" s="57"/>
      <c r="K20" s="56"/>
    </row>
    <row r="21" spans="1:11" s="155" customFormat="1" ht="20.65" customHeight="1">
      <c r="B21" s="165" t="s">
        <v>154</v>
      </c>
      <c r="C21" s="156"/>
      <c r="E21" s="56">
        <v>-19</v>
      </c>
      <c r="F21" s="57"/>
      <c r="G21" s="56">
        <v>0</v>
      </c>
      <c r="H21" s="57"/>
      <c r="I21" s="56">
        <v>-19</v>
      </c>
      <c r="J21" s="57"/>
      <c r="K21" s="56">
        <v>0</v>
      </c>
    </row>
    <row r="22" spans="1:11" s="155" customFormat="1" ht="20.65" customHeight="1">
      <c r="B22" s="164" t="s">
        <v>177</v>
      </c>
      <c r="C22" s="156"/>
      <c r="E22" s="56"/>
      <c r="F22" s="57"/>
      <c r="G22" s="56"/>
      <c r="H22" s="57"/>
      <c r="I22" s="56"/>
      <c r="J22" s="57"/>
      <c r="K22" s="56"/>
    </row>
    <row r="23" spans="1:11" s="155" customFormat="1" ht="20.65" customHeight="1">
      <c r="B23" s="164" t="s">
        <v>175</v>
      </c>
      <c r="C23" s="156"/>
      <c r="E23" s="56"/>
      <c r="F23" s="57"/>
      <c r="G23" s="56"/>
      <c r="H23" s="57"/>
      <c r="I23" s="56"/>
      <c r="J23" s="57"/>
      <c r="K23" s="56"/>
    </row>
    <row r="24" spans="1:11" s="155" customFormat="1" ht="20.65" customHeight="1">
      <c r="B24" s="164" t="s">
        <v>176</v>
      </c>
      <c r="C24" s="156">
        <v>5</v>
      </c>
      <c r="E24" s="56">
        <v>1000</v>
      </c>
      <c r="F24" s="57"/>
      <c r="G24" s="56">
        <v>0</v>
      </c>
      <c r="H24" s="57"/>
      <c r="I24" s="56">
        <v>0</v>
      </c>
      <c r="J24" s="57"/>
      <c r="K24" s="56">
        <v>0</v>
      </c>
    </row>
    <row r="25" spans="1:11" s="155" customFormat="1" ht="20.65" customHeight="1">
      <c r="A25" s="166"/>
      <c r="B25" s="164" t="s">
        <v>169</v>
      </c>
      <c r="C25" s="167"/>
      <c r="E25" s="56">
        <v>0</v>
      </c>
      <c r="F25" s="57"/>
      <c r="G25" s="56">
        <v>0</v>
      </c>
      <c r="H25" s="57"/>
      <c r="I25" s="56">
        <v>0</v>
      </c>
      <c r="J25" s="57"/>
      <c r="K25" s="56">
        <v>-5518</v>
      </c>
    </row>
    <row r="26" spans="1:11" s="155" customFormat="1" ht="20.65" customHeight="1">
      <c r="B26" s="164" t="s">
        <v>145</v>
      </c>
      <c r="C26" s="156"/>
      <c r="E26" s="57">
        <v>-191</v>
      </c>
      <c r="F26" s="57"/>
      <c r="G26" s="57">
        <v>-301</v>
      </c>
      <c r="H26" s="57"/>
      <c r="I26" s="57">
        <v>-26939</v>
      </c>
      <c r="J26" s="57"/>
      <c r="K26" s="57">
        <v>-27769</v>
      </c>
    </row>
    <row r="27" spans="1:11" s="155" customFormat="1" ht="20.65" customHeight="1">
      <c r="B27" s="164" t="s">
        <v>73</v>
      </c>
      <c r="C27" s="156"/>
      <c r="E27" s="58">
        <v>4444</v>
      </c>
      <c r="F27" s="57"/>
      <c r="G27" s="58">
        <v>5057</v>
      </c>
      <c r="H27" s="57"/>
      <c r="I27" s="58">
        <v>488</v>
      </c>
      <c r="J27" s="57"/>
      <c r="K27" s="58">
        <v>324</v>
      </c>
    </row>
    <row r="28" spans="1:11" s="155" customFormat="1" ht="6" customHeight="1">
      <c r="B28" s="161"/>
      <c r="C28" s="168"/>
      <c r="E28" s="169"/>
      <c r="F28" s="118"/>
      <c r="G28" s="169"/>
      <c r="H28" s="118"/>
      <c r="I28" s="118"/>
      <c r="J28" s="118"/>
      <c r="K28" s="118"/>
    </row>
    <row r="29" spans="1:11" s="155" customFormat="1" ht="20.65" customHeight="1">
      <c r="A29" s="155" t="s">
        <v>135</v>
      </c>
      <c r="B29" s="164"/>
      <c r="C29" s="156"/>
      <c r="E29" s="57">
        <f>SUM(E10:E27)</f>
        <v>15023</v>
      </c>
      <c r="F29" s="57"/>
      <c r="G29" s="57">
        <f>SUM(G10:G27)</f>
        <v>106066</v>
      </c>
      <c r="H29" s="57"/>
      <c r="I29" s="57">
        <f>SUM(I10:I27)</f>
        <v>-29999</v>
      </c>
      <c r="J29" s="59"/>
      <c r="K29" s="57">
        <f>SUM(K10:K27)</f>
        <v>-28824</v>
      </c>
    </row>
    <row r="30" spans="1:11" s="155" customFormat="1" ht="6" customHeight="1">
      <c r="B30" s="161"/>
      <c r="C30" s="168"/>
      <c r="E30" s="118"/>
      <c r="F30" s="118"/>
      <c r="G30" s="118"/>
      <c r="H30" s="118"/>
      <c r="I30" s="118"/>
      <c r="J30" s="118"/>
      <c r="K30" s="118"/>
    </row>
    <row r="31" spans="1:11" s="155" customFormat="1" ht="20.65" customHeight="1">
      <c r="A31" s="164" t="s">
        <v>106</v>
      </c>
      <c r="B31" s="164"/>
      <c r="C31" s="156"/>
      <c r="E31" s="95"/>
      <c r="F31" s="96"/>
      <c r="G31" s="95"/>
      <c r="H31" s="96"/>
      <c r="I31" s="95"/>
      <c r="J31" s="95"/>
      <c r="K31" s="95"/>
    </row>
    <row r="32" spans="1:11" s="155" customFormat="1" ht="20.65" customHeight="1">
      <c r="B32" s="165" t="s">
        <v>150</v>
      </c>
      <c r="C32" s="156"/>
      <c r="E32" s="57">
        <v>13442</v>
      </c>
      <c r="F32" s="57"/>
      <c r="G32" s="57">
        <v>23406</v>
      </c>
      <c r="H32" s="57"/>
      <c r="I32" s="57">
        <v>14479</v>
      </c>
      <c r="J32" s="57"/>
      <c r="K32" s="57">
        <v>-2836</v>
      </c>
    </row>
    <row r="33" spans="1:11" s="155" customFormat="1" ht="20.65" customHeight="1">
      <c r="B33" s="165" t="s">
        <v>107</v>
      </c>
      <c r="C33" s="156"/>
      <c r="E33" s="57">
        <v>51</v>
      </c>
      <c r="F33" s="57"/>
      <c r="G33" s="57">
        <v>2238</v>
      </c>
      <c r="H33" s="57"/>
      <c r="I33" s="57">
        <v>-201</v>
      </c>
      <c r="J33" s="57"/>
      <c r="K33" s="57">
        <v>1713</v>
      </c>
    </row>
    <row r="34" spans="1:11" s="155" customFormat="1" ht="20.65" customHeight="1">
      <c r="A34" s="165"/>
      <c r="B34" s="164" t="s">
        <v>108</v>
      </c>
      <c r="C34" s="156"/>
      <c r="E34" s="57">
        <v>362</v>
      </c>
      <c r="F34" s="57"/>
      <c r="G34" s="57">
        <v>-296</v>
      </c>
      <c r="H34" s="57"/>
      <c r="I34" s="57">
        <v>304</v>
      </c>
      <c r="J34" s="57"/>
      <c r="K34" s="57">
        <v>-73</v>
      </c>
    </row>
    <row r="35" spans="1:11" s="155" customFormat="1" ht="20.65" customHeight="1">
      <c r="A35" s="165"/>
      <c r="B35" s="164" t="s">
        <v>109</v>
      </c>
      <c r="C35" s="156"/>
      <c r="E35" s="57">
        <v>260</v>
      </c>
      <c r="F35" s="57"/>
      <c r="G35" s="57">
        <v>-603</v>
      </c>
      <c r="H35" s="57"/>
      <c r="I35" s="57">
        <v>0</v>
      </c>
      <c r="J35" s="57"/>
      <c r="K35" s="57">
        <v>-143</v>
      </c>
    </row>
    <row r="36" spans="1:11" s="155" customFormat="1" ht="20.65" customHeight="1">
      <c r="B36" s="165" t="s">
        <v>110</v>
      </c>
      <c r="C36" s="156"/>
      <c r="E36" s="57">
        <v>-1721</v>
      </c>
      <c r="F36" s="57"/>
      <c r="G36" s="57">
        <v>2831</v>
      </c>
      <c r="H36" s="57"/>
      <c r="I36" s="57">
        <v>-105</v>
      </c>
      <c r="J36" s="57"/>
      <c r="K36" s="57">
        <v>378</v>
      </c>
    </row>
    <row r="37" spans="1:11" s="155" customFormat="1" ht="20.65" customHeight="1">
      <c r="A37" s="165"/>
      <c r="B37" s="165" t="s">
        <v>111</v>
      </c>
      <c r="C37" s="156"/>
      <c r="E37" s="57">
        <v>-727</v>
      </c>
      <c r="F37" s="57"/>
      <c r="G37" s="57">
        <v>-2955</v>
      </c>
      <c r="H37" s="57"/>
      <c r="I37" s="57">
        <v>-151</v>
      </c>
      <c r="J37" s="57"/>
      <c r="K37" s="57">
        <v>-506</v>
      </c>
    </row>
    <row r="38" spans="1:11" s="155" customFormat="1" ht="20.65" customHeight="1">
      <c r="A38" s="165"/>
      <c r="B38" s="165" t="s">
        <v>146</v>
      </c>
      <c r="C38" s="156"/>
      <c r="E38" s="58">
        <v>-1787</v>
      </c>
      <c r="F38" s="57"/>
      <c r="G38" s="58">
        <v>0</v>
      </c>
      <c r="H38" s="57"/>
      <c r="I38" s="58">
        <v>0</v>
      </c>
      <c r="J38" s="57"/>
      <c r="K38" s="58">
        <v>0</v>
      </c>
    </row>
    <row r="39" spans="1:11" s="155" customFormat="1" ht="6" customHeight="1">
      <c r="B39" s="161"/>
      <c r="C39" s="168"/>
      <c r="E39" s="118"/>
      <c r="F39" s="118"/>
      <c r="G39" s="118"/>
      <c r="H39" s="118"/>
      <c r="I39" s="118"/>
      <c r="J39" s="118"/>
      <c r="K39" s="118"/>
    </row>
    <row r="40" spans="1:11" s="155" customFormat="1" ht="20.65" customHeight="1">
      <c r="A40" s="163" t="s">
        <v>112</v>
      </c>
      <c r="B40" s="164"/>
      <c r="C40" s="156"/>
      <c r="E40" s="57">
        <f>SUM(E29:E38)</f>
        <v>24903</v>
      </c>
      <c r="F40" s="60"/>
      <c r="G40" s="57">
        <f>SUM(G29:G38)</f>
        <v>130687</v>
      </c>
      <c r="H40" s="60"/>
      <c r="I40" s="57">
        <f>SUM(I29:I38)</f>
        <v>-15673</v>
      </c>
      <c r="J40" s="59"/>
      <c r="K40" s="57">
        <f>SUM(K29:K38)</f>
        <v>-30291</v>
      </c>
    </row>
    <row r="41" spans="1:11" s="155" customFormat="1" ht="20.65" customHeight="1">
      <c r="A41" s="164"/>
      <c r="B41" s="164" t="s">
        <v>113</v>
      </c>
      <c r="C41" s="156"/>
      <c r="E41" s="61">
        <v>191</v>
      </c>
      <c r="F41" s="60"/>
      <c r="G41" s="61">
        <v>301</v>
      </c>
      <c r="H41" s="60"/>
      <c r="I41" s="59">
        <v>11</v>
      </c>
      <c r="J41" s="60"/>
      <c r="K41" s="59">
        <v>47</v>
      </c>
    </row>
    <row r="42" spans="1:11" s="155" customFormat="1" ht="20.65" customHeight="1">
      <c r="B42" s="155" t="s">
        <v>114</v>
      </c>
      <c r="C42" s="156"/>
      <c r="E42" s="61">
        <v>-4444</v>
      </c>
      <c r="F42" s="61"/>
      <c r="G42" s="61">
        <v>-5393</v>
      </c>
      <c r="H42" s="61"/>
      <c r="I42" s="61">
        <v>-488</v>
      </c>
      <c r="J42" s="61"/>
      <c r="K42" s="61">
        <v>-324</v>
      </c>
    </row>
    <row r="43" spans="1:11" s="155" customFormat="1" ht="20.65" customHeight="1">
      <c r="A43" s="170"/>
      <c r="B43" s="155" t="s">
        <v>115</v>
      </c>
      <c r="C43" s="156"/>
      <c r="E43" s="62">
        <v>-8051</v>
      </c>
      <c r="F43" s="61"/>
      <c r="G43" s="62">
        <v>-13457</v>
      </c>
      <c r="H43" s="61"/>
      <c r="I43" s="62">
        <v>-799</v>
      </c>
      <c r="J43" s="61"/>
      <c r="K43" s="62">
        <v>-1205</v>
      </c>
    </row>
    <row r="44" spans="1:11" s="155" customFormat="1" ht="6" customHeight="1">
      <c r="A44" s="164"/>
      <c r="B44" s="164"/>
      <c r="C44" s="156"/>
      <c r="E44" s="95"/>
      <c r="F44" s="96"/>
      <c r="G44" s="95"/>
      <c r="H44" s="96"/>
      <c r="I44" s="95"/>
      <c r="J44" s="95"/>
      <c r="K44" s="95"/>
    </row>
    <row r="45" spans="1:11" s="155" customFormat="1" ht="20.65" customHeight="1">
      <c r="A45" s="164" t="s">
        <v>116</v>
      </c>
      <c r="B45" s="164"/>
      <c r="C45" s="156"/>
      <c r="E45" s="58">
        <f>SUM(E40:E43)</f>
        <v>12599</v>
      </c>
      <c r="F45" s="60"/>
      <c r="G45" s="58">
        <f>SUM(G40:G43)</f>
        <v>112138</v>
      </c>
      <c r="H45" s="60"/>
      <c r="I45" s="58">
        <f>SUM(I40:I43)</f>
        <v>-16949</v>
      </c>
      <c r="J45" s="60"/>
      <c r="K45" s="58">
        <f>SUM(K40:K43)</f>
        <v>-31773</v>
      </c>
    </row>
    <row r="46" spans="1:11" s="155" customFormat="1" ht="20.65" customHeight="1">
      <c r="A46" s="164"/>
      <c r="B46" s="164"/>
      <c r="C46" s="156"/>
      <c r="E46" s="60"/>
      <c r="F46" s="60"/>
      <c r="G46" s="60"/>
      <c r="H46" s="60"/>
      <c r="I46" s="60"/>
      <c r="J46" s="60"/>
      <c r="K46" s="60"/>
    </row>
    <row r="47" spans="1:11" s="155" customFormat="1" ht="18.75" customHeight="1">
      <c r="A47" s="164"/>
      <c r="B47" s="164"/>
      <c r="C47" s="156"/>
      <c r="E47" s="60"/>
      <c r="F47" s="60"/>
      <c r="G47" s="60"/>
      <c r="H47" s="60"/>
      <c r="I47" s="60"/>
      <c r="J47" s="60"/>
      <c r="K47" s="60"/>
    </row>
    <row r="48" spans="1:11" s="155" customFormat="1" ht="3" customHeight="1">
      <c r="A48" s="164"/>
      <c r="B48" s="164"/>
      <c r="C48" s="156"/>
      <c r="E48" s="60"/>
      <c r="F48" s="60"/>
      <c r="G48" s="60"/>
      <c r="H48" s="60"/>
      <c r="I48" s="60"/>
      <c r="J48" s="60"/>
      <c r="K48" s="60"/>
    </row>
    <row r="49" spans="1:11" s="148" customFormat="1" ht="22.9" customHeight="1">
      <c r="A49" s="235" t="str">
        <f>A99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49" s="235"/>
      <c r="C49" s="235"/>
      <c r="D49" s="235"/>
      <c r="E49" s="235"/>
      <c r="F49" s="235"/>
      <c r="G49" s="235"/>
      <c r="H49" s="235"/>
      <c r="I49" s="235"/>
      <c r="J49" s="152"/>
      <c r="K49" s="152"/>
    </row>
    <row r="50" spans="1:11" s="148" customFormat="1" ht="20.100000000000001" customHeight="1">
      <c r="A50" s="147" t="s">
        <v>0</v>
      </c>
      <c r="C50" s="149"/>
    </row>
    <row r="51" spans="1:11" s="148" customFormat="1" ht="20.100000000000001" customHeight="1">
      <c r="A51" s="150" t="s">
        <v>181</v>
      </c>
      <c r="C51" s="149"/>
    </row>
    <row r="52" spans="1:11" s="148" customFormat="1" ht="20.100000000000001" customHeight="1">
      <c r="A52" s="171" t="str">
        <f>+A3</f>
        <v>สำหรับรอบระยะเวลาเก้าเดือนสิ้นสุดวันที่ 30 กันยายน พ.ศ. 2568</v>
      </c>
      <c r="B52" s="152"/>
      <c r="C52" s="153"/>
      <c r="D52" s="152"/>
      <c r="E52" s="152"/>
      <c r="F52" s="152"/>
      <c r="G52" s="152"/>
      <c r="H52" s="152"/>
      <c r="I52" s="152"/>
      <c r="J52" s="152"/>
      <c r="K52" s="152"/>
    </row>
    <row r="53" spans="1:11" s="148" customFormat="1" ht="20.100000000000001" customHeight="1">
      <c r="A53" s="154"/>
      <c r="C53" s="149"/>
    </row>
    <row r="54" spans="1:11" s="155" customFormat="1" ht="20.100000000000001" customHeight="1">
      <c r="C54" s="156"/>
      <c r="E54" s="157"/>
      <c r="G54" s="157"/>
      <c r="H54" s="157"/>
      <c r="I54" s="157"/>
      <c r="J54" s="157"/>
      <c r="K54" s="111" t="s">
        <v>2</v>
      </c>
    </row>
    <row r="55" spans="1:11" s="155" customFormat="1" ht="20.100000000000001" customHeight="1">
      <c r="B55" s="158"/>
      <c r="C55" s="159"/>
      <c r="D55" s="159"/>
      <c r="E55" s="238" t="s">
        <v>3</v>
      </c>
      <c r="F55" s="238"/>
      <c r="G55" s="238"/>
      <c r="H55" s="159"/>
      <c r="I55" s="238" t="s">
        <v>4</v>
      </c>
      <c r="J55" s="238"/>
      <c r="K55" s="238"/>
    </row>
    <row r="56" spans="1:11" s="155" customFormat="1" ht="20.100000000000001" customHeight="1">
      <c r="B56" s="158"/>
      <c r="C56" s="159"/>
      <c r="D56" s="159"/>
      <c r="E56" s="160" t="s">
        <v>5</v>
      </c>
      <c r="F56" s="160"/>
      <c r="G56" s="160" t="s">
        <v>5</v>
      </c>
      <c r="H56" s="160"/>
      <c r="I56" s="160" t="s">
        <v>5</v>
      </c>
      <c r="J56" s="160"/>
      <c r="K56" s="160" t="s">
        <v>5</v>
      </c>
    </row>
    <row r="57" spans="1:11" s="155" customFormat="1" ht="20.100000000000001" customHeight="1">
      <c r="B57" s="161"/>
      <c r="C57" s="162" t="s">
        <v>8</v>
      </c>
      <c r="E57" s="119" t="s">
        <v>9</v>
      </c>
      <c r="F57" s="118"/>
      <c r="G57" s="119" t="s">
        <v>10</v>
      </c>
      <c r="H57" s="118"/>
      <c r="I57" s="119" t="s">
        <v>9</v>
      </c>
      <c r="J57" s="118"/>
      <c r="K57" s="119" t="s">
        <v>10</v>
      </c>
    </row>
    <row r="58" spans="1:11" s="155" customFormat="1" ht="20.100000000000001" customHeight="1">
      <c r="A58" s="163" t="s">
        <v>117</v>
      </c>
      <c r="B58" s="163"/>
      <c r="C58" s="156"/>
      <c r="E58" s="172"/>
      <c r="F58" s="96"/>
      <c r="G58" s="172"/>
      <c r="H58" s="95"/>
      <c r="I58" s="95"/>
      <c r="J58" s="95"/>
      <c r="K58" s="95"/>
    </row>
    <row r="59" spans="1:11" s="155" customFormat="1" ht="20.100000000000001" customHeight="1">
      <c r="A59" s="155" t="s">
        <v>118</v>
      </c>
      <c r="C59" s="156">
        <v>16.3</v>
      </c>
      <c r="E59" s="172">
        <v>0</v>
      </c>
      <c r="F59" s="172"/>
      <c r="G59" s="172">
        <v>0</v>
      </c>
      <c r="H59" s="172"/>
      <c r="I59" s="172">
        <v>-57500</v>
      </c>
      <c r="J59" s="172"/>
      <c r="K59" s="172">
        <v>-20500</v>
      </c>
    </row>
    <row r="60" spans="1:11" s="155" customFormat="1" ht="20.100000000000001" customHeight="1">
      <c r="A60" s="155" t="s">
        <v>119</v>
      </c>
      <c r="C60" s="156">
        <v>16.3</v>
      </c>
      <c r="E60" s="172">
        <v>0</v>
      </c>
      <c r="F60" s="172"/>
      <c r="G60" s="172">
        <v>0</v>
      </c>
      <c r="H60" s="172"/>
      <c r="I60" s="172">
        <v>42000</v>
      </c>
      <c r="J60" s="172"/>
      <c r="K60" s="172">
        <v>51000</v>
      </c>
    </row>
    <row r="61" spans="1:11" s="155" customFormat="1" ht="20.100000000000001" customHeight="1">
      <c r="A61" s="155" t="s">
        <v>120</v>
      </c>
      <c r="C61" s="156"/>
      <c r="E61" s="172"/>
      <c r="F61" s="172"/>
      <c r="G61" s="172"/>
      <c r="H61" s="172"/>
      <c r="I61" s="172"/>
      <c r="J61" s="172"/>
      <c r="K61" s="172"/>
    </row>
    <row r="62" spans="1:11" s="155" customFormat="1" ht="20.100000000000001" customHeight="1">
      <c r="B62" s="155" t="s">
        <v>15</v>
      </c>
      <c r="C62" s="156"/>
      <c r="E62" s="172">
        <v>0</v>
      </c>
      <c r="F62" s="172"/>
      <c r="G62" s="172">
        <v>-1000</v>
      </c>
      <c r="H62" s="172"/>
      <c r="I62" s="172">
        <v>0</v>
      </c>
      <c r="J62" s="172"/>
      <c r="K62" s="172">
        <v>0</v>
      </c>
    </row>
    <row r="63" spans="1:11" s="155" customFormat="1" ht="20.100000000000001" customHeight="1">
      <c r="A63" s="155" t="s">
        <v>155</v>
      </c>
      <c r="C63" s="156"/>
      <c r="E63" s="172"/>
      <c r="F63" s="172"/>
      <c r="G63" s="172"/>
      <c r="H63" s="172"/>
      <c r="I63" s="172"/>
      <c r="J63" s="172"/>
      <c r="K63" s="172"/>
    </row>
    <row r="64" spans="1:11" s="155" customFormat="1" ht="20.100000000000001" customHeight="1">
      <c r="B64" s="155" t="s">
        <v>156</v>
      </c>
      <c r="C64" s="156"/>
      <c r="E64" s="172">
        <v>5035</v>
      </c>
      <c r="F64" s="172"/>
      <c r="G64" s="172">
        <v>0</v>
      </c>
      <c r="H64" s="172"/>
      <c r="I64" s="172">
        <v>5035</v>
      </c>
      <c r="J64" s="172"/>
      <c r="K64" s="172">
        <v>0</v>
      </c>
    </row>
    <row r="65" spans="1:11" s="155" customFormat="1" ht="20.100000000000001" customHeight="1">
      <c r="A65" s="155" t="s">
        <v>149</v>
      </c>
      <c r="C65" s="156"/>
      <c r="E65" s="172">
        <v>-17788</v>
      </c>
      <c r="F65" s="172"/>
      <c r="G65" s="172">
        <v>-45904</v>
      </c>
      <c r="H65" s="172"/>
      <c r="I65" s="172">
        <v>-565</v>
      </c>
      <c r="J65" s="172"/>
      <c r="K65" s="172">
        <v>-3303</v>
      </c>
    </row>
    <row r="66" spans="1:11" s="155" customFormat="1" ht="20.100000000000001" customHeight="1">
      <c r="A66" s="155" t="s">
        <v>121</v>
      </c>
      <c r="C66" s="156"/>
      <c r="E66" s="172">
        <v>-4416</v>
      </c>
      <c r="F66" s="172"/>
      <c r="G66" s="172">
        <v>-823</v>
      </c>
      <c r="H66" s="172"/>
      <c r="I66" s="172">
        <v>-1910</v>
      </c>
      <c r="J66" s="172"/>
      <c r="K66" s="172">
        <v>-136</v>
      </c>
    </row>
    <row r="67" spans="1:11" s="155" customFormat="1" ht="20.100000000000001" customHeight="1">
      <c r="A67" s="155" t="s">
        <v>122</v>
      </c>
      <c r="C67" s="156"/>
      <c r="E67" s="172">
        <v>353</v>
      </c>
      <c r="F67" s="172"/>
      <c r="G67" s="172">
        <v>340</v>
      </c>
      <c r="H67" s="172"/>
      <c r="I67" s="172">
        <v>17</v>
      </c>
      <c r="J67" s="172"/>
      <c r="K67" s="172">
        <v>7</v>
      </c>
    </row>
    <row r="68" spans="1:11" s="155" customFormat="1" ht="20.100000000000001" customHeight="1">
      <c r="A68" s="166" t="s">
        <v>169</v>
      </c>
      <c r="B68" s="166"/>
      <c r="C68" s="173"/>
      <c r="E68" s="172">
        <v>0</v>
      </c>
      <c r="F68" s="172"/>
      <c r="G68" s="172">
        <v>0</v>
      </c>
      <c r="H68" s="172"/>
      <c r="I68" s="172">
        <v>0</v>
      </c>
      <c r="J68" s="172"/>
      <c r="K68" s="172">
        <v>5518</v>
      </c>
    </row>
    <row r="69" spans="1:11" s="155" customFormat="1" ht="20.100000000000001" customHeight="1">
      <c r="A69" s="155" t="s">
        <v>123</v>
      </c>
      <c r="C69" s="156"/>
      <c r="E69" s="174">
        <v>0</v>
      </c>
      <c r="F69" s="172"/>
      <c r="G69" s="174">
        <v>0</v>
      </c>
      <c r="H69" s="172"/>
      <c r="I69" s="174">
        <v>26928</v>
      </c>
      <c r="J69" s="172"/>
      <c r="K69" s="174">
        <v>27722</v>
      </c>
    </row>
    <row r="70" spans="1:11" s="155" customFormat="1" ht="6" customHeight="1">
      <c r="A70" s="164"/>
      <c r="B70" s="164"/>
      <c r="C70" s="156"/>
      <c r="E70" s="95"/>
      <c r="F70" s="96"/>
      <c r="G70" s="95"/>
      <c r="H70" s="96"/>
      <c r="I70" s="95"/>
      <c r="J70" s="95"/>
      <c r="K70" s="95"/>
    </row>
    <row r="71" spans="1:11" s="155" customFormat="1" ht="20.100000000000001" customHeight="1">
      <c r="A71" s="175" t="s">
        <v>124</v>
      </c>
      <c r="B71" s="175"/>
      <c r="C71" s="156"/>
      <c r="E71" s="58">
        <f>SUM(E59:E70)</f>
        <v>-16816</v>
      </c>
      <c r="F71" s="60"/>
      <c r="G71" s="58">
        <f>SUM(G59:G70)</f>
        <v>-47387</v>
      </c>
      <c r="H71" s="60"/>
      <c r="I71" s="58">
        <f>SUM(I59:I70)</f>
        <v>14005</v>
      </c>
      <c r="J71" s="60"/>
      <c r="K71" s="58">
        <f>SUM(K59:K70)</f>
        <v>60308</v>
      </c>
    </row>
    <row r="72" spans="1:11" s="155" customFormat="1" ht="20.100000000000001" customHeight="1">
      <c r="A72" s="164"/>
      <c r="B72" s="164"/>
      <c r="C72" s="156"/>
      <c r="E72" s="95"/>
      <c r="F72" s="96"/>
      <c r="G72" s="95"/>
      <c r="H72" s="96"/>
      <c r="I72" s="95"/>
      <c r="J72" s="95"/>
      <c r="K72" s="95"/>
    </row>
    <row r="73" spans="1:11" s="155" customFormat="1" ht="20.100000000000001" customHeight="1">
      <c r="A73" s="176" t="s">
        <v>125</v>
      </c>
      <c r="B73" s="177"/>
      <c r="C73" s="156"/>
      <c r="E73" s="95"/>
      <c r="F73" s="96"/>
      <c r="G73" s="95"/>
      <c r="H73" s="96"/>
      <c r="I73" s="95"/>
      <c r="J73" s="95"/>
      <c r="K73" s="95"/>
    </row>
    <row r="74" spans="1:11" s="155" customFormat="1" ht="20.100000000000001" customHeight="1">
      <c r="A74" s="175" t="s">
        <v>179</v>
      </c>
      <c r="C74" s="156">
        <v>11</v>
      </c>
      <c r="E74" s="172">
        <v>-26000</v>
      </c>
      <c r="F74" s="172"/>
      <c r="G74" s="172">
        <v>-11000</v>
      </c>
      <c r="H74" s="172"/>
      <c r="I74" s="172">
        <v>-26000</v>
      </c>
      <c r="J74" s="172"/>
      <c r="K74" s="172">
        <v>-11000</v>
      </c>
    </row>
    <row r="75" spans="1:11" s="155" customFormat="1" ht="20.100000000000001" customHeight="1">
      <c r="A75" s="177" t="s">
        <v>180</v>
      </c>
      <c r="C75" s="156">
        <v>11</v>
      </c>
      <c r="E75" s="172">
        <v>29000</v>
      </c>
      <c r="F75" s="172"/>
      <c r="G75" s="172">
        <v>5000</v>
      </c>
      <c r="H75" s="172"/>
      <c r="I75" s="172">
        <v>29000</v>
      </c>
      <c r="J75" s="172"/>
      <c r="K75" s="172">
        <v>5000</v>
      </c>
    </row>
    <row r="76" spans="1:11" s="155" customFormat="1" ht="20.100000000000001" customHeight="1">
      <c r="A76" s="175" t="s">
        <v>157</v>
      </c>
      <c r="C76" s="156">
        <v>16.399999999999999</v>
      </c>
      <c r="E76" s="172">
        <v>-32931</v>
      </c>
      <c r="F76" s="172"/>
      <c r="G76" s="172">
        <v>-32931</v>
      </c>
      <c r="H76" s="172"/>
      <c r="I76" s="172">
        <v>0</v>
      </c>
      <c r="J76" s="172"/>
      <c r="K76" s="172">
        <v>0</v>
      </c>
    </row>
    <row r="77" spans="1:11" s="155" customFormat="1" ht="20.100000000000001" customHeight="1">
      <c r="A77" s="175" t="s">
        <v>170</v>
      </c>
      <c r="C77" s="156">
        <v>16.399999999999999</v>
      </c>
      <c r="E77" s="172">
        <v>30000</v>
      </c>
      <c r="F77" s="172"/>
      <c r="G77" s="172">
        <v>0</v>
      </c>
      <c r="H77" s="172"/>
      <c r="I77" s="172">
        <v>0</v>
      </c>
      <c r="J77" s="172"/>
      <c r="K77" s="172">
        <v>0</v>
      </c>
    </row>
    <row r="78" spans="1:11" s="155" customFormat="1" ht="20.100000000000001" customHeight="1">
      <c r="A78" s="175" t="s">
        <v>158</v>
      </c>
      <c r="C78" s="156"/>
      <c r="E78" s="174">
        <v>-2240</v>
      </c>
      <c r="F78" s="172"/>
      <c r="G78" s="174">
        <v>-2602</v>
      </c>
      <c r="H78" s="172"/>
      <c r="I78" s="174">
        <v>-706</v>
      </c>
      <c r="J78" s="172"/>
      <c r="K78" s="174">
        <v>-454</v>
      </c>
    </row>
    <row r="79" spans="1:11" s="155" customFormat="1" ht="6" customHeight="1">
      <c r="A79" s="164"/>
      <c r="B79" s="164"/>
      <c r="C79" s="156"/>
      <c r="E79" s="95"/>
      <c r="F79" s="96"/>
      <c r="G79" s="95"/>
      <c r="H79" s="96"/>
      <c r="I79" s="95"/>
      <c r="J79" s="95"/>
      <c r="K79" s="95"/>
    </row>
    <row r="80" spans="1:11" s="155" customFormat="1" ht="20.100000000000001" customHeight="1">
      <c r="A80" s="164" t="s">
        <v>174</v>
      </c>
      <c r="B80" s="164"/>
      <c r="C80" s="156"/>
      <c r="E80" s="58">
        <f>SUM(E74:E78)</f>
        <v>-2171</v>
      </c>
      <c r="F80" s="60"/>
      <c r="G80" s="58">
        <f>SUM(G74:G78)</f>
        <v>-41533</v>
      </c>
      <c r="H80" s="60"/>
      <c r="I80" s="58">
        <f>SUM(I74:I78)</f>
        <v>2294</v>
      </c>
      <c r="J80" s="60"/>
      <c r="K80" s="58">
        <f>SUM(K74:K78)</f>
        <v>-6454</v>
      </c>
    </row>
    <row r="81" spans="1:11" s="155" customFormat="1" ht="20.100000000000001" customHeight="1">
      <c r="A81" s="178"/>
      <c r="B81" s="165"/>
      <c r="C81" s="156"/>
    </row>
    <row r="82" spans="1:11" s="155" customFormat="1" ht="20.100000000000001" customHeight="1">
      <c r="A82" s="178" t="s">
        <v>178</v>
      </c>
      <c r="B82" s="178"/>
      <c r="C82" s="156"/>
      <c r="E82" s="57">
        <f>SUM(E80,E71,E45)</f>
        <v>-6388</v>
      </c>
      <c r="F82" s="60"/>
      <c r="G82" s="57">
        <f>SUM(G80,G71,G45)</f>
        <v>23218</v>
      </c>
      <c r="H82" s="60"/>
      <c r="I82" s="57">
        <f>SUM(I80,I71,I45)</f>
        <v>-650</v>
      </c>
      <c r="J82" s="60"/>
      <c r="K82" s="57">
        <f>SUM(K80,K71,K45)</f>
        <v>22081</v>
      </c>
    </row>
    <row r="83" spans="1:11" s="155" customFormat="1" ht="20.100000000000001" customHeight="1">
      <c r="A83" s="165" t="s">
        <v>126</v>
      </c>
      <c r="B83" s="165"/>
      <c r="C83" s="156"/>
      <c r="E83" s="63">
        <v>22105</v>
      </c>
      <c r="F83" s="60"/>
      <c r="G83" s="63">
        <v>33440</v>
      </c>
      <c r="H83" s="60"/>
      <c r="I83" s="63">
        <v>8061</v>
      </c>
      <c r="J83" s="60"/>
      <c r="K83" s="63">
        <v>10482</v>
      </c>
    </row>
    <row r="84" spans="1:11" s="155" customFormat="1" ht="6" customHeight="1">
      <c r="A84" s="164"/>
      <c r="B84" s="164"/>
      <c r="C84" s="156"/>
      <c r="E84" s="95"/>
      <c r="F84" s="96"/>
      <c r="G84" s="95"/>
      <c r="H84" s="96"/>
      <c r="I84" s="95"/>
      <c r="J84" s="95"/>
      <c r="K84" s="95"/>
    </row>
    <row r="85" spans="1:11" s="155" customFormat="1" ht="20.100000000000001" customHeight="1" thickBot="1">
      <c r="A85" s="178" t="s">
        <v>127</v>
      </c>
      <c r="B85" s="165"/>
      <c r="C85" s="156"/>
      <c r="E85" s="97">
        <f>SUM(E82:E84)</f>
        <v>15717</v>
      </c>
      <c r="F85" s="60"/>
      <c r="G85" s="97">
        <f>SUM(G82:G84)</f>
        <v>56658</v>
      </c>
      <c r="H85" s="60"/>
      <c r="I85" s="97">
        <f>SUM(I82:I84)</f>
        <v>7411</v>
      </c>
      <c r="J85" s="60"/>
      <c r="K85" s="97">
        <f>SUM(K82:K84)</f>
        <v>32563</v>
      </c>
    </row>
    <row r="86" spans="1:11" s="155" customFormat="1" ht="20.100000000000001" customHeight="1" thickTop="1">
      <c r="A86" s="178"/>
      <c r="B86" s="165"/>
      <c r="C86" s="156"/>
      <c r="E86" s="60"/>
      <c r="F86" s="60"/>
      <c r="G86" s="60"/>
      <c r="H86" s="60"/>
      <c r="I86" s="60"/>
      <c r="J86" s="60"/>
      <c r="K86" s="60"/>
    </row>
    <row r="87" spans="1:11" s="155" customFormat="1" ht="20.100000000000001" customHeight="1">
      <c r="A87" s="178" t="s">
        <v>128</v>
      </c>
      <c r="B87" s="165"/>
      <c r="C87" s="156"/>
      <c r="E87" s="60"/>
      <c r="F87" s="60"/>
      <c r="G87" s="60"/>
      <c r="H87" s="60"/>
      <c r="I87" s="60"/>
      <c r="J87" s="60"/>
      <c r="K87" s="60"/>
    </row>
    <row r="88" spans="1:11" s="155" customFormat="1" ht="20.100000000000001" customHeight="1">
      <c r="A88" s="179" t="s">
        <v>129</v>
      </c>
      <c r="B88" s="180"/>
      <c r="C88" s="156"/>
      <c r="E88" s="95"/>
      <c r="F88" s="96"/>
      <c r="G88" s="95"/>
      <c r="H88" s="96"/>
      <c r="I88" s="95"/>
      <c r="J88" s="95"/>
      <c r="K88" s="95"/>
    </row>
    <row r="89" spans="1:11" s="155" customFormat="1" ht="6" customHeight="1">
      <c r="A89" s="164"/>
      <c r="B89" s="164"/>
      <c r="C89" s="156"/>
      <c r="E89" s="95"/>
      <c r="F89" s="96"/>
      <c r="G89" s="95"/>
      <c r="H89" s="96"/>
      <c r="I89" s="95"/>
      <c r="J89" s="95"/>
      <c r="K89" s="95"/>
    </row>
    <row r="90" spans="1:11" s="155" customFormat="1" ht="20.100000000000001" customHeight="1">
      <c r="A90" s="181" t="s">
        <v>159</v>
      </c>
      <c r="B90" s="180"/>
      <c r="C90" s="182"/>
      <c r="D90" s="180"/>
      <c r="E90" s="64">
        <v>0</v>
      </c>
      <c r="F90" s="64"/>
      <c r="G90" s="64">
        <v>120</v>
      </c>
      <c r="H90" s="64"/>
      <c r="I90" s="64">
        <v>0</v>
      </c>
      <c r="J90" s="64"/>
      <c r="K90" s="64">
        <v>100</v>
      </c>
    </row>
    <row r="91" spans="1:11" s="155" customFormat="1" ht="20.100000000000001" customHeight="1">
      <c r="A91" s="181" t="s">
        <v>171</v>
      </c>
      <c r="B91" s="180"/>
      <c r="C91" s="182"/>
      <c r="D91" s="180"/>
      <c r="E91" s="64">
        <v>0</v>
      </c>
      <c r="F91" s="64"/>
      <c r="G91" s="64">
        <v>0</v>
      </c>
      <c r="H91" s="64"/>
      <c r="I91" s="64">
        <v>860</v>
      </c>
      <c r="J91" s="64"/>
      <c r="K91" s="64">
        <v>0</v>
      </c>
    </row>
    <row r="92" spans="1:11" s="155" customFormat="1" ht="20.100000000000001" customHeight="1">
      <c r="A92" s="181" t="s">
        <v>130</v>
      </c>
      <c r="B92" s="180"/>
      <c r="C92" s="182"/>
      <c r="D92" s="180"/>
      <c r="E92" s="64">
        <v>0</v>
      </c>
      <c r="F92" s="64"/>
      <c r="G92" s="64">
        <v>1631</v>
      </c>
      <c r="H92" s="64"/>
      <c r="I92" s="64">
        <v>0</v>
      </c>
      <c r="K92" s="64">
        <v>1338</v>
      </c>
    </row>
    <row r="93" spans="1:11" s="155" customFormat="1" ht="20.100000000000001" customHeight="1">
      <c r="A93" s="155" t="s">
        <v>172</v>
      </c>
      <c r="B93" s="181"/>
      <c r="C93" s="182"/>
      <c r="D93" s="180"/>
      <c r="E93" s="98">
        <v>47</v>
      </c>
      <c r="F93" s="64"/>
      <c r="G93" s="98">
        <v>0</v>
      </c>
      <c r="H93" s="64"/>
      <c r="I93" s="64">
        <v>0</v>
      </c>
      <c r="J93" s="64"/>
      <c r="K93" s="64">
        <v>0</v>
      </c>
    </row>
    <row r="94" spans="1:11" s="155" customFormat="1" ht="20.100000000000001" customHeight="1">
      <c r="B94" s="181"/>
      <c r="C94" s="182"/>
      <c r="D94" s="180"/>
      <c r="E94" s="98"/>
      <c r="F94" s="64"/>
      <c r="G94" s="98"/>
      <c r="H94" s="64"/>
      <c r="I94" s="64"/>
      <c r="J94" s="64"/>
      <c r="K94" s="64"/>
    </row>
    <row r="95" spans="1:11" s="155" customFormat="1" ht="20.100000000000001" customHeight="1">
      <c r="B95" s="181"/>
      <c r="C95" s="182"/>
      <c r="D95" s="180"/>
      <c r="E95" s="98"/>
      <c r="F95" s="64"/>
      <c r="G95" s="98"/>
      <c r="H95" s="64"/>
      <c r="I95" s="64"/>
      <c r="J95" s="64"/>
      <c r="K95" s="64"/>
    </row>
    <row r="96" spans="1:11" s="155" customFormat="1" ht="20.100000000000001" customHeight="1">
      <c r="B96" s="181"/>
      <c r="C96" s="182"/>
      <c r="D96" s="180"/>
      <c r="E96" s="98"/>
      <c r="F96" s="64"/>
      <c r="G96" s="98"/>
      <c r="H96" s="64"/>
      <c r="I96" s="64"/>
      <c r="J96" s="64"/>
      <c r="K96" s="64"/>
    </row>
    <row r="97" spans="1:11" s="155" customFormat="1" ht="20.100000000000001" customHeight="1">
      <c r="C97" s="182"/>
      <c r="D97" s="180"/>
      <c r="E97" s="98"/>
      <c r="F97" s="64"/>
      <c r="G97" s="98"/>
      <c r="H97" s="64"/>
      <c r="I97" s="64"/>
      <c r="J97" s="64"/>
      <c r="K97" s="64"/>
    </row>
    <row r="98" spans="1:11" s="155" customFormat="1" ht="8.25" customHeight="1">
      <c r="C98" s="182"/>
      <c r="D98" s="180"/>
      <c r="E98" s="98"/>
      <c r="F98" s="64"/>
      <c r="G98" s="98"/>
      <c r="H98" s="64"/>
      <c r="I98" s="64"/>
      <c r="J98" s="64"/>
      <c r="K98" s="64"/>
    </row>
    <row r="99" spans="1:11" s="148" customFormat="1" ht="22.9" customHeight="1">
      <c r="A99" s="235" t="str">
        <f>'8'!A30:F30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99" s="235"/>
      <c r="C99" s="235"/>
      <c r="D99" s="235"/>
      <c r="E99" s="235"/>
      <c r="F99" s="235"/>
      <c r="G99" s="235"/>
      <c r="H99" s="235"/>
      <c r="I99" s="235"/>
      <c r="J99" s="152"/>
      <c r="K99" s="152"/>
    </row>
  </sheetData>
  <mergeCells count="7">
    <mergeCell ref="A99:I99"/>
    <mergeCell ref="E5:G5"/>
    <mergeCell ref="E6:G6"/>
    <mergeCell ref="I6:K6"/>
    <mergeCell ref="A49:I49"/>
    <mergeCell ref="E55:G55"/>
    <mergeCell ref="I55:K55"/>
  </mergeCells>
  <pageMargins left="0.8" right="0.5" top="0.5" bottom="0.6" header="0.49" footer="0.4"/>
  <pageSetup paperSize="9" scale="85" firstPageNumber="9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34651a-d860-4349-80fe-861b22882d88">
      <Terms xmlns="http://schemas.microsoft.com/office/infopath/2007/PartnerControls"/>
    </lcf76f155ced4ddcb4097134ff3c332f>
    <TaxCatchAll xmlns="fd93b36d-5537-48b5-b844-fea38e0a546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B731032E319741ADA450ED5C6CA0BA" ma:contentTypeVersion="14" ma:contentTypeDescription="Create a new document." ma:contentTypeScope="" ma:versionID="63c7f3e70e34282f6a35a7a23769f2ce">
  <xsd:schema xmlns:xsd="http://www.w3.org/2001/XMLSchema" xmlns:xs="http://www.w3.org/2001/XMLSchema" xmlns:p="http://schemas.microsoft.com/office/2006/metadata/properties" xmlns:ns2="1834651a-d860-4349-80fe-861b22882d88" xmlns:ns3="fd93b36d-5537-48b5-b844-fea38e0a546b" targetNamespace="http://schemas.microsoft.com/office/2006/metadata/properties" ma:root="true" ma:fieldsID="aa5a0df22f263f06dc4958ed9e328e7d" ns2:_="" ns3:_="">
    <xsd:import namespace="1834651a-d860-4349-80fe-861b22882d88"/>
    <xsd:import namespace="fd93b36d-5537-48b5-b844-fea38e0a54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4651a-d860-4349-80fe-861b22882d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f20243c-6afb-48a3-a8cd-e6188f273e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93b36d-5537-48b5-b844-fea38e0a54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6107f47-aba3-447b-b9fc-b22dd0e2708a}" ma:internalName="TaxCatchAll" ma:showField="CatchAllData" ma:web="fd93b36d-5537-48b5-b844-fea38e0a54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CC120C-EF8E-4213-9369-F2F3CC34C0C0}">
  <ds:schemaRefs>
    <ds:schemaRef ds:uri="6a68b7ab-dd2b-411c-a6ed-096615f69f98"/>
    <ds:schemaRef ds:uri="http://schemas.microsoft.com/office/2006/metadata/properties"/>
    <ds:schemaRef ds:uri="http://schemas.microsoft.com/office/2006/documentManagement/types"/>
    <ds:schemaRef ds:uri="9cdbefdd-cfd9-49fa-aaaa-f1ffbaca132f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643E83E2-B161-4F7D-9308-7F34235CA4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B57C7C-7A99-431E-B7F1-C46B46C9B6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2-4 </vt:lpstr>
      <vt:lpstr>5 (3M)</vt:lpstr>
      <vt:lpstr>6 (9M)</vt:lpstr>
      <vt:lpstr>7</vt:lpstr>
      <vt:lpstr>8</vt:lpstr>
      <vt:lpstr>9-10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smsinstall</dc:creator>
  <cp:keywords/>
  <dc:description/>
  <cp:lastModifiedBy>Budsakorn Saengwattanapan (TH)</cp:lastModifiedBy>
  <cp:revision/>
  <cp:lastPrinted>2025-11-12T06:36:45Z</cp:lastPrinted>
  <dcterms:created xsi:type="dcterms:W3CDTF">2014-05-08T06:57:11Z</dcterms:created>
  <dcterms:modified xsi:type="dcterms:W3CDTF">2025-11-12T06:36:57Z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0x01010015B731032E319741ADA450ED5C6CA0BA</vt:lpwstr>
  </property>
  <property fmtid="{D5CDD505-2E9C-101B-9397-08002B2CF9AE}" pid="3" name="MediaServiceImageTags">
    <vt:lpwstr/>
  </property>
</Properties>
</file>